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n.laporta\Desktop\var. 6.2016\"/>
    </mc:Choice>
  </mc:AlternateContent>
  <bookViews>
    <workbookView xWindow="0" yWindow="0" windowWidth="23040" windowHeight="7965"/>
  </bookViews>
  <sheets>
    <sheet name="AMMINISTRAZIONE" sheetId="1" r:id="rId1"/>
    <sheet name="13 integrazione agraria" sheetId="13" r:id="rId2"/>
    <sheet name="umanistici 10 integrazione" sheetId="14" r:id="rId3"/>
    <sheet name="medclin 9 integrazione" sheetId="15" r:id="rId4"/>
  </sheets>
  <definedNames>
    <definedName name="_xlnm._FilterDatabase" localSheetId="0" hidden="1">AMMINISTRAZIONE!$A$2:$N$2</definedName>
    <definedName name="_xlnm.Print_Area" localSheetId="1">'13 integrazione agraria'!$A$1:$H$41</definedName>
    <definedName name="_xlnm.Print_Area" localSheetId="0">AMMINISTRAZIONE!$A$1:$H$64</definedName>
    <definedName name="_xlnm.Print_Area" localSheetId="3">'medclin 9 integrazione'!$A$1:$H$37</definedName>
    <definedName name="_xlnm.Print_Area" localSheetId="2">'umanistici 10 integrazione'!$A$2:$H$27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G47" i="1" l="1"/>
  <c r="F46" i="1"/>
  <c r="G36" i="1"/>
  <c r="D3" i="1"/>
  <c r="E16" i="1" l="1"/>
  <c r="D31" i="1" l="1"/>
  <c r="F38" i="1" l="1"/>
  <c r="D19" i="1" l="1"/>
  <c r="F55" i="1" l="1"/>
  <c r="F41" i="1"/>
  <c r="G50" i="1"/>
  <c r="G16" i="14" l="1"/>
  <c r="D23" i="14" s="1"/>
  <c r="F16" i="14"/>
  <c r="D22" i="14" s="1"/>
  <c r="E16" i="14"/>
  <c r="D21" i="14" s="1"/>
  <c r="D8" i="14"/>
  <c r="D16" i="14" s="1"/>
  <c r="D20" i="14" s="1"/>
  <c r="D24" i="14" l="1"/>
  <c r="F50" i="1"/>
  <c r="F34" i="1" l="1"/>
  <c r="D16" i="1"/>
  <c r="G32" i="13" l="1"/>
  <c r="D39" i="13" s="1"/>
  <c r="F32" i="13"/>
  <c r="D38" i="13" s="1"/>
  <c r="E32" i="13"/>
  <c r="D37" i="13" s="1"/>
  <c r="D32" i="13"/>
  <c r="D36" i="13" s="1"/>
  <c r="D40" i="13" l="1"/>
  <c r="F56" i="1" l="1"/>
  <c r="F45" i="1" l="1"/>
  <c r="F42" i="1"/>
  <c r="E56" i="1" l="1"/>
  <c r="D60" i="1" l="1"/>
  <c r="G56" i="1" l="1"/>
  <c r="D56" i="1" l="1"/>
  <c r="D62" i="1" l="1"/>
  <c r="D59" i="1"/>
  <c r="D61" i="1"/>
  <c r="D63" i="1" l="1"/>
</calcChain>
</file>

<file path=xl/sharedStrings.xml><?xml version="1.0" encoding="utf-8"?>
<sst xmlns="http://schemas.openxmlformats.org/spreadsheetml/2006/main" count="451" uniqueCount="271">
  <si>
    <t>R/C</t>
  </si>
  <si>
    <t>VOCE COAN</t>
  </si>
  <si>
    <t>DENOMINAZIONE VOCE COAN</t>
  </si>
  <si>
    <t>MAGGIORI RICAVI</t>
  </si>
  <si>
    <t>MINORI RICAVI</t>
  </si>
  <si>
    <t>MAGGIORI COSTI</t>
  </si>
  <si>
    <t>MINORI COSTI</t>
  </si>
  <si>
    <t>DESCRIZIONE</t>
  </si>
  <si>
    <t>R</t>
  </si>
  <si>
    <t>C</t>
  </si>
  <si>
    <t>CA.06.60.03.01</t>
  </si>
  <si>
    <t>CA.11.110.01.01</t>
  </si>
  <si>
    <t>Risorse da destinare</t>
  </si>
  <si>
    <t>TOTALE</t>
  </si>
  <si>
    <t>RIEPILOGO</t>
  </si>
  <si>
    <t>CA.05.51.01.03</t>
  </si>
  <si>
    <t>Proventi da attività c/terzi con privati</t>
  </si>
  <si>
    <t xml:space="preserve">Copertura spese impegnate esercizi precedenti </t>
  </si>
  <si>
    <t>CA.04.46.03.04</t>
  </si>
  <si>
    <t>CA.10.100.01.01</t>
  </si>
  <si>
    <t>PERDITA SU CREDITI</t>
  </si>
  <si>
    <t>CA.05.50.10.02</t>
  </si>
  <si>
    <t>Rimborso personale in comando presso altri enti</t>
  </si>
  <si>
    <t xml:space="preserve">CA.04.43.16.01 </t>
  </si>
  <si>
    <t>TFR COLLABORATORI ED ESPERTI LINGUISTICI</t>
  </si>
  <si>
    <t>CA.05.50.05.08</t>
  </si>
  <si>
    <t>Assegnazioni da enti privati per accordi di programma</t>
  </si>
  <si>
    <t>CA.07.70.02.21</t>
  </si>
  <si>
    <t>Oneri interni per trasferimento di contributi liberali</t>
  </si>
  <si>
    <t>ACCANTONAMENTO T.F.R. COLLABORATORI ED ESPERTI LINGUISTICI</t>
  </si>
  <si>
    <t>MAGGIORI COSTI PER MINORI COSTI SULLA VOCE CA.04.43.16.01 PER € 11.000,00 E SULLA VOCE CA.11.110.01.01 PER € 1.463,51</t>
  </si>
  <si>
    <t xml:space="preserve">CA.05.50.01.01 </t>
  </si>
  <si>
    <t>TASSE E CONTRIBUTI CORSI DI LAUREA</t>
  </si>
  <si>
    <t>COSTI PER PROGETTI</t>
  </si>
  <si>
    <t>CA.05.50.01.02</t>
  </si>
  <si>
    <t>TASSE E CONTRIBUTI CORSI DI PERFEZIONAMENTO</t>
  </si>
  <si>
    <t>CA.04.43.15.01</t>
  </si>
  <si>
    <t>TRATTAMENTO ACCESSORIO PERSONALE TECNICO AMMINISTRATIVO</t>
  </si>
  <si>
    <t>CA.05.50.01.03</t>
  </si>
  <si>
    <t>TASSE E CONTRIBUTI MASTER</t>
  </si>
  <si>
    <t>MINORI RICAVI RELATIVI A MINORI TASSE PER MASTER E MINORI COSTI SULLA VOCE CA.06.60.03.01 PER € 4.666,48 E SULLA VOCE CA.11.110.01.01 PER € 461,52</t>
  </si>
  <si>
    <t>CA.05.50.01.04</t>
  </si>
  <si>
    <t>TASSE E CONTRIBUTI VARI</t>
  </si>
  <si>
    <t>MAGGIORI RICAVI DA IMPUTARE SU RISORSE DA DESTINARE CA.11.110.01.01</t>
  </si>
  <si>
    <t>CA.05.50.01.05</t>
  </si>
  <si>
    <t>INDENNITA' DI MORA</t>
  </si>
  <si>
    <t>CA.05.50.01.06</t>
  </si>
  <si>
    <t>TASSE PREISCRIZIONE</t>
  </si>
  <si>
    <t>CA.05.50.01.07</t>
  </si>
  <si>
    <t>TASSE E CONTRIBUTI PER DOTTORATI DI RICERCA</t>
  </si>
  <si>
    <t>CA.05.50.01.08</t>
  </si>
  <si>
    <t>TASSE E CONTRIBUTI PER SCUOLE DI SPECIALIZZAZIONE</t>
  </si>
  <si>
    <t>CA.05.50.01.09</t>
  </si>
  <si>
    <t>TASSE E CONTRIBUTI ALTRI CORSI</t>
  </si>
  <si>
    <t>TASSE E CONTRIBUTI ESAMI DI STATO</t>
  </si>
  <si>
    <t>CA.05.50.02.16</t>
  </si>
  <si>
    <t>Assegnazioni diverse a favore della ricerca</t>
  </si>
  <si>
    <t>CA.05.50.05.05</t>
  </si>
  <si>
    <t xml:space="preserve">CA.04.46.01.29 </t>
  </si>
  <si>
    <t>Spese per convegni</t>
  </si>
  <si>
    <t>CA.04.43.01.01</t>
  </si>
  <si>
    <t>ONERI PER ASSEGNI FISSI PERS.LE DOCENTE TEMPO INDETERMINATO</t>
  </si>
  <si>
    <t>CA.05.50.07.01</t>
  </si>
  <si>
    <t>libretti, tessere, diplomi e pergamene</t>
  </si>
  <si>
    <t>CA.05.50.07.06</t>
  </si>
  <si>
    <t>Proventi diversi</t>
  </si>
  <si>
    <t>CA.05.50.10.01</t>
  </si>
  <si>
    <t>Altri Recuperi</t>
  </si>
  <si>
    <t>Contratti di ricerca, consulenza, covenzioni di ricerca c/terzi</t>
  </si>
  <si>
    <t>Proventi da attività c/terzi con Enti locali e altri Enti Pubblici</t>
  </si>
  <si>
    <t>CA.05.51.01.01</t>
  </si>
  <si>
    <t>CA.05.51.01.02</t>
  </si>
  <si>
    <t>CA.05.51.03.05</t>
  </si>
  <si>
    <t>CA.05.56.02.01</t>
  </si>
  <si>
    <t>SOPRAVVENIENZE ATTIVE STRAORDINARIE</t>
  </si>
  <si>
    <t>° € 200,00 MAGGIORI COSTI PER SVALUTAZIONE CREDITO RELATIVO A UNA SANZIONE PECUNIARIA NON DOVUTA E MINORI COSTI SULLA VOCE CA.11.110.01.01;
° € 15,01 MAGGIORI COSTI PER SVALUTAIZONE CREDITI VARI E MINORI COSTI SULLA VOCE  CA.11.110.01.01</t>
  </si>
  <si>
    <t>CA.04.48.03.05</t>
  </si>
  <si>
    <t>Insussistenze passive</t>
  </si>
  <si>
    <t>CA.04.46.05.05</t>
  </si>
  <si>
    <t>BORSE DI STUDIO SU ATTIVITA' DI RICERCA</t>
  </si>
  <si>
    <t>CA.07.70.02.22</t>
  </si>
  <si>
    <t>Oneri interni per trasferimento di contributi diversi</t>
  </si>
  <si>
    <t>CA.04.43.08.04</t>
  </si>
  <si>
    <t xml:space="preserve">
° € 401,12 MINORI COSTI PER CHIUSURA PROGETTO Man. ord. immobili 2015- DA IMPUTARE SULLA VOCE CA.11.110.01.01;
° € 59.916,73 MINORI COSTI PER CHIUSURA PROGETTO  PIFCI- DA IMPUTARE SULLA VOCE CA.11.110.01.01;
° € 4.632,59 MINORI COSTI PER CHIUSURA PROGETTO  ECONOMIE IFTS- DA IMPUTARE SULLA VOCE CA.11.110.01.01;
° € 238.859,22 MINORI COSTI PER CHIUSURA PROGETTO  ECONOMIE SERVIZI INFORMATICI- DA IMPUTARE SULLA VOCE CA.11.110.01.01;</t>
  </si>
  <si>
    <t>MINORI RICAVI E MINORI COSTI SULLA VOCE CA. 06.60.03.01 COSTI PER PROGETTI PER € 14.650,40 E SULLA VOCE CA.11.110.01.01 PER € 2.516,60</t>
  </si>
  <si>
    <t>UNIVERSITA' DEGLI STUDI DI FOGGIA</t>
  </si>
  <si>
    <t xml:space="preserve">DIPARTIMENTO DI SCIENZE AGRARIE, DEGLI ALIMENTI E DELL'AMBIENTE </t>
  </si>
  <si>
    <t>VARIAZIONE N. 13 AL BUDGET DI PREVISIONE 2016</t>
  </si>
  <si>
    <t>Capitolo</t>
  </si>
  <si>
    <t xml:space="preserve">Denominazione </t>
  </si>
  <si>
    <t>Maggiori ricavi</t>
  </si>
  <si>
    <t>Minori ricavi</t>
  </si>
  <si>
    <t>Maggiori costi</t>
  </si>
  <si>
    <t>Minori costi</t>
  </si>
  <si>
    <t>Riferimenti</t>
  </si>
  <si>
    <t>CA 05.50.10.01</t>
  </si>
  <si>
    <t>Altri recuperi</t>
  </si>
  <si>
    <t xml:space="preserve">RESTITUZIONE RIMBORSO A ROMA DOTT. CARELLA - DA IMPUTARE ALLA VOCE CA.06.60.03.01 "COSTI PER PROGETTI" </t>
  </si>
  <si>
    <t xml:space="preserve">MINORI RICAVI PER ERRATA IMPUTAZIONE VOCE COAN </t>
  </si>
  <si>
    <t>CA 05.51.01.03</t>
  </si>
  <si>
    <t>Proventi da attività di ricerca c/terzi</t>
  </si>
  <si>
    <t xml:space="preserve">MINORI RICAVI PER ERRATA IMPUTAZIONE DELLA VOCE COAN - FATTURE NN. 14 E 15 </t>
  </si>
  <si>
    <t>CA 05.51.02.01</t>
  </si>
  <si>
    <t>Prestazioni a pagamento – tariffario</t>
  </si>
  <si>
    <t xml:space="preserve">MAGGIORI RICAVI DA ERRATA IMPUTAZIONE VOCE COAN SU FATTURE NN. 14 E 15 </t>
  </si>
  <si>
    <t>CA 05.56.02.01</t>
  </si>
  <si>
    <t>Sopravvenienze attive straordinarie</t>
  </si>
  <si>
    <t xml:space="preserve">RICAVO STRAORDINARIO PER MINOR COSTO SU FATTURA N. 1182928 AMERICAN DAIRY - PROGETTO INNOVI - PROF.SSA ALBENZIO - DA IMPUTARE ALLA VOCE CA.06.60.03.01 "COSTI PER PROGETTI" </t>
  </si>
  <si>
    <t>CA 08.80.02.20</t>
  </si>
  <si>
    <t>Proventi interni per trasferimento per progetti di ricerca finanziati da Regione</t>
  </si>
  <si>
    <t xml:space="preserve">DISCORDANZA TRA VOCI COAN PER ERRATA CONTABILIZZAZIONE TRASFERIMENTO IN ENTRATA DA PROGETTO PIF BUFALINA - DOTTA.SSA CAROPRESE DA IMPUTARE SULLA VOCE CA 06.60.03.01 COSTI PER PROGETTI PROGETTO PIF MURGIA BARESE -RESPONSABILE DOTT.SSA CAROPRESE  </t>
  </si>
  <si>
    <t>CA 08.80.01.02</t>
  </si>
  <si>
    <t>Proventi servizi amministrativi e generali - % su ricerche c/ terzi</t>
  </si>
  <si>
    <t>MAGGIORI RICAVI DA RICERCHE C/TERZI DA IMPUTARE ALLA VOCE CA 06.60.03.01 "COSTI PER PROGETTI" -</t>
  </si>
  <si>
    <t>CA 08.80.02.22</t>
  </si>
  <si>
    <t>Proventi interni per trasferimento di contributi diversi</t>
  </si>
  <si>
    <t xml:space="preserve">MAGGIORI RICAVI PER ERRATA IMPUTAZIONE VOCE COAN </t>
  </si>
  <si>
    <t>MAGGIORI RICAVI PER RINUNCIA COMPENSO PROF. QUINTO - DA IMPUTARE ALLA VOCE CA 06.60.03.01 "COSTI PER PROGETTI"</t>
  </si>
  <si>
    <t>CA 08.80.02.25</t>
  </si>
  <si>
    <t xml:space="preserve">Proventi interni per trasferimento tasse di dottorato di ricerca </t>
  </si>
  <si>
    <t>MAGGIORI RICAVI PER ASSEGNAZIONE TASSE DI DOTTORATO DI RICERCA IN GESTIONE DELL'INNOVAZIONE DEI SISTEMI AGROALIMENTARRI DELLA REGIONE MEDITERRANEA - DA IMPUTARE ALLA VOCE CA 06.60.03.01 "COSTI PER PROGETTI"</t>
  </si>
  <si>
    <t xml:space="preserve">Costi per progetti </t>
  </si>
  <si>
    <t xml:space="preserve">MAGGIORI COSTI DA MAGGIORI RICAVI PER RESTITUZIONE RIMBORSO A ROMA DOTT. CARELLA  SU PON OFRALSER RICERCA - PROF. COLELLI </t>
  </si>
  <si>
    <t>MAGGIORI COSTI DA MAGGIORI RICAVI PER RINUNCIA COMPENSO PROF. QUINTO</t>
  </si>
  <si>
    <t>MAGGIORI COSTI PER RICAVO STRAORDINARIO  SU FATTURA N. 1182928 AMERICAN DAIRY - PROGETTO INNOVI - PROF.SSA ALBENZIO</t>
  </si>
  <si>
    <t xml:space="preserve">MAGGIORI COSTI DA MAGGIORI RICAVI DA RICERCHE C/TERZI - PROGETTO QUOTA PERSONALE </t>
  </si>
  <si>
    <t xml:space="preserve">MAGGIORI COSTI DA MAGGIORI RICAVI DA RICERCHE C/TERZI - PROGETTO PRO SAFE DIPARTIMENTO </t>
  </si>
  <si>
    <t xml:space="preserve">MAGGIORI COSTI DA MAGGIORI RICAVI PER ASSEGNAZIONE TASSE DI DOTTORATO DI RICERCA IN GESTIONE DELL'INNOVAZIONE DEI SISTEMI AGROALIMENTARI DELLA REGIONE MEDITERRANEA </t>
  </si>
  <si>
    <t>TOTALI</t>
  </si>
  <si>
    <t>RIEPILOGO VARIAZIONE N. 13/2016</t>
  </si>
  <si>
    <t>MAGGIORI ENTRATE</t>
  </si>
  <si>
    <t>MINORI ENTRATE</t>
  </si>
  <si>
    <t>MAGGIORI SPESE</t>
  </si>
  <si>
    <t>MINORI SPESE</t>
  </si>
  <si>
    <t>DIPARTIMENTO DI MEDICINA CLINICA E SPERIMENTALE</t>
  </si>
  <si>
    <t>PROPOSTA DI VARIAZIONE N. 9 AL BUDGET DI PREVISIONE 2016</t>
  </si>
  <si>
    <t>CONSIGLIO DI DIPARTIMENTO DEL 21.12.2016</t>
  </si>
  <si>
    <t>CO.AN.</t>
  </si>
  <si>
    <t>Costi per progetti</t>
  </si>
  <si>
    <t>MAGGIORI COSTI PER MAGGIORI RICAVI SULLA VOCE CO.AN. 05.51.01.03</t>
  </si>
  <si>
    <t>CA.08.80.02.26</t>
  </si>
  <si>
    <t>Proventi interni per trasferimento tasse sui master</t>
  </si>
  <si>
    <t>Proventi da attività c/terzi con Enti Locali e altri Enti Pubblici</t>
  </si>
  <si>
    <t xml:space="preserve">MAGGIORI RICAVI PER MAGGIORI INCASSI SULLA CLINICA ODONTOIATRIA  SULLA VOCE CO.AN. 06.60.03.01 </t>
  </si>
  <si>
    <t>MAGGIORI COSTI PER MAGGIORI RICAVI SULLA VOCE CO.AN. 05.51.02.01</t>
  </si>
  <si>
    <t>CA.05.51.02.01</t>
  </si>
  <si>
    <t>Prestazioni a pagamento - tariffario</t>
  </si>
  <si>
    <t>MINORE ENTRATE PER PROVENTI DA ATTIVITA' C/TERZI SULLA COAN  05.51.01.02</t>
  </si>
  <si>
    <t>MINORE SPESA PER MINORE ENTRATA SULLA COAN 05.51.02.01</t>
  </si>
  <si>
    <t>CA 05.50.07.06</t>
  </si>
  <si>
    <t>MAGGIORI ENTRATE PER MAGGIORI PROVENTI SULLA CLINICA ODONTOIATRICA</t>
  </si>
  <si>
    <t>CA 06.60.03.01</t>
  </si>
  <si>
    <t>MAGGIORI COSTI PER MAGGIORI RICAVI SULLA COAN 05.50.07.06</t>
  </si>
  <si>
    <t>CA 10.100.01.01</t>
  </si>
  <si>
    <t>MAGGIORE RICAVO PER A COPERTURA DI SPESA IMPEGNATA IN ESERCIZI PRECEDENTI.</t>
  </si>
  <si>
    <t>CA 04.42.01.03</t>
  </si>
  <si>
    <t>Noleggi e spese accessorie</t>
  </si>
  <si>
    <t>MAGGIORE COSTO PER ELIMINAZIONE ANTICIPATA DI RIPORTO SU COAN LIBERA</t>
  </si>
  <si>
    <t>CA.08.80.02.17</t>
  </si>
  <si>
    <t>Proventi interni per trasferimento per progetti di ricerca finanzaiti da Miur</t>
  </si>
  <si>
    <t>MAGGIORI RICAVI PER MAGGIORI ENTRATE SUL PRIN 2015 PER TRABACE € 47000 TUCCI € 35000 E TURILLAZZI € 14990</t>
  </si>
  <si>
    <t>MAGGIORI COSTI PER MAGGIORI RICAVI SUL PRIN 2015 PER TRABACE € 47000 TUCCI € 35000 E TURILLAZZI € 14990</t>
  </si>
  <si>
    <t>CA.08.80.02.21</t>
  </si>
  <si>
    <t>Proventi interni per trasferimento di contributi liberali</t>
  </si>
  <si>
    <t xml:space="preserve">MINORI RICAVI PER MINORI ENTRATE SUI CONTRIBUTI LIBERALI DA DETRARRE A COSTI PER PROGETTI </t>
  </si>
  <si>
    <t>MINORI COSTI PER MINORI RICAVI SUI CONTRIBUTI LIBERALI</t>
  </si>
  <si>
    <t>CA.05.54.02.01</t>
  </si>
  <si>
    <t>Utile su cambi</t>
  </si>
  <si>
    <t>MAGGIORI RICAVI PER UTILI SU CAMBI</t>
  </si>
  <si>
    <t>MAGGIORI COSTI PER MAGGIORI RICAVI SU UTILI SU CAMBI</t>
  </si>
  <si>
    <t>CA.08.80.02.27</t>
  </si>
  <si>
    <t>Proventi interni per trasferimento tasse sui corsi di perfezionamento</t>
  </si>
  <si>
    <t>MAGGIORI RICAVI PER MAGGIORI PROVENTI DAI CORSI DI PERFEZIONAMENTO DA IMPUTARE A COSTI SULLA VOCE CO.AN. 06.60.03.01</t>
  </si>
  <si>
    <t>MAGGIORI COSTI PER MAGGIORI RICAVI SUI COSTI DI PERFEZIONAMENTO</t>
  </si>
  <si>
    <t>CA.08.80.02.24</t>
  </si>
  <si>
    <t>Proventi interni per trasferimento tasse di specializzazione</t>
  </si>
  <si>
    <t xml:space="preserve">MAGGIORI COSTI PER MAGGIORI RICAVI SU SCUOLE DI SPECIALIZZAZIONE </t>
  </si>
  <si>
    <t>CA.08.80.02.25</t>
  </si>
  <si>
    <t>Proventi interni per trasferimento tasse di dottorato di ricerca</t>
  </si>
  <si>
    <t xml:space="preserve">MAGGIORI COSTI PER MAGGIORI RICAVI SUSCUOLA DI DOTTORATO </t>
  </si>
  <si>
    <t>MAGGIORI RICAVI PER MAGGIORI PROVENTI DA MASTER DA IMPUTARE A COSTI SULLA VOCE CO.AN. 06.60.03.01</t>
  </si>
  <si>
    <t xml:space="preserve">MAGGIORI COSTI PER MAGGIORI RICAVI SU MASTER </t>
  </si>
  <si>
    <t>RIEPILOGO VARIAZIONE N. 9/2016</t>
  </si>
  <si>
    <t xml:space="preserve">MAGGIORI RICAVI PER PAGAMENTO DALLA  SHIRE 6000 DELLE  FATTURE C/TERZI DEL DIPARTIMENTO DA IMPUTARE A COSTI SULLA VOCE CO.AN. 06.60.03.01 </t>
  </si>
  <si>
    <t>DIPARTIMENTO DI STUDI UMANISTICI. LETTERE BENI CULTURALI SCIENZE DELLA FORMAZIONE</t>
  </si>
  <si>
    <t>ALLEGATO N. 21 CONSIGLIO DI DIPARTIMENTO DEL 20 DICEMBRE 2016</t>
  </si>
  <si>
    <t>VARIAZIONE N. 10 AL BUDGET DI PREVISIONE 2016</t>
  </si>
  <si>
    <t>CA.08.80.02.22</t>
  </si>
  <si>
    <t>Proventi interni per trasferimento per progetti di ricerca finanziati da Miur</t>
  </si>
  <si>
    <t>Maggiori ricavi per assegnazione PROGETTO DI GESTIONE DEI PATRIMONI CULTURALI ATTRAVERSO L'INNOVAZIONE DIGITALE – Volpe , da imputare su voce ca.06.60.03.01 "costi per progetti"</t>
  </si>
  <si>
    <t>Maggiori costi derivanti da maggiori ricavi per assegnazione PROGETTO DI GESTIONE DEI PATRIMONI CULTURALI ATTRAVERSO L'INNOVAZIONE DIGITALE, Volpe Giuliano</t>
  </si>
  <si>
    <t>RIEPILOGO VARIAZIONE N. 10/2016</t>
  </si>
  <si>
    <t>PROF MARCELLO MARIN</t>
  </si>
  <si>
    <t>° € 4.200,00 MAGGIORI RICAVI RELATIVI ALLA WINTER SCHOOL IN MSK 15/16 DA IMPUTARE SULLA VOCE CA.06.60.03.01;
° € 22.082,00 MAGGIORI RICAVI RELATIVI ALLE TASSE DEL PERFEZIONAMENTO DA IMPUTARE PER € 15.514,40 SULLA VOCE COAN CA.06.60.03.01, PER € 1.702,80 SULLA VOCE CA.04.43.15.01, PER € 1.702,80 SULLA VOCE CA.11.110.01.01 (PER TASSE ASSEGNATE) E PER € 3.162,00 SULLA VOCE CA.11.110.01.01 (PER TASSE NON ASSEGNATE)</t>
  </si>
  <si>
    <t>MAGGIORI RICAVI PER MAGGIORI TASSE RELATIVE ALLE SCUOLE DI SPECIALIZZAZIONE DA IMPUTARE  PER € 38.558,40 SULLA VOCE CA06.60.03.01 E PER € 9.659,60 SULLA VOCE  CA.11.110.01.01</t>
  </si>
  <si>
    <t>MAGGIORI RICAVI PER MAGGIORI TASSE DA IMPUTARE PER EURO 51.877,60 SULLA VOCE  CA.11.110.01.01 E PER EURO 716,40 SULLA VOCE CA.06.60.03.01</t>
  </si>
  <si>
    <t>CA.05.50.01.10</t>
  </si>
  <si>
    <t>MAGGIORI RICAVI RELATIVI A SOMME VERSATE DAL MIUR PER PROGETTI BIOAGROMED N. 29221 E 29240 DA IMPUTARE SULLA VOCE CA.06.60.03.01</t>
  </si>
  <si>
    <t>Contributi diversi di enti privati</t>
  </si>
  <si>
    <t>CA.04.41.03.01</t>
  </si>
  <si>
    <t>MAGGIORI COSTI PER MAGGIORI RICAVI SULLA VOCE CA.05.50.05.05 RELATIVI ALLA QUOTA DI SPONSORIZZAZIONE DELL' UNIVERSITA' DI FOGGIA VERSATA DALLA GRANORO SRL</t>
  </si>
  <si>
    <t>MAGGIORI RICAVI RELATIVI ALLA QUOTA DI SPONSORIZZAZIONE DELL'UNIVERSITA' VERSATA DA GRANORO SRL DA IMPUTARE SULLA VOCE CA.04.41.03.01</t>
  </si>
  <si>
    <t xml:space="preserve">MINORI COSTI PER MINORI RICAVI SULLA VOCE CA.05.50.05.08 PER MANCATA STIPULA CONVENZIONE CON PRIVATI DIP. MEDCLIN </t>
  </si>
  <si>
    <t>Altri Proventi attività commrciale</t>
  </si>
  <si>
    <t>MINORI RICAVI E MINORI COSTI SULLA VOCE CA.06.60.03.01</t>
  </si>
  <si>
    <t>MAGGIORI RICAVI E MAGGIORI COSTI SULLA VOCE CA.06.60.03.01</t>
  </si>
  <si>
    <t>CA.05.54.02.02</t>
  </si>
  <si>
    <t>INTERSESSI ATTIVI DEPOSITI BANCARI</t>
  </si>
  <si>
    <t>MINORI RICAVI E MINORI COSTI SULLA VOCE CA.11.110.01.01</t>
  </si>
  <si>
    <t>CA.05.54.02.03</t>
  </si>
  <si>
    <t>INTERSESSI ATTIVI DEPOSITI POSTALI</t>
  </si>
  <si>
    <t>MAGGIORI RICAVI E MAGGIORI COSTI SULLA VOCE CA.11.110.01.01</t>
  </si>
  <si>
    <t>CA.05.56.03.01</t>
  </si>
  <si>
    <t>ARROTONDAMENTI POSITIVI</t>
  </si>
  <si>
    <t>CA.05.56.03.02</t>
  </si>
  <si>
    <t>INSUSSISTENZE ATTIVE</t>
  </si>
  <si>
    <t>° € 21.625,00 MINORI COSTI A SEGUITO RINUNCIA BORSA DA PARTE DEI DOTT. FACCILONGO, FIORE E LA SALA DA RESTITUIRE AL DIPARTIMENTO DI ECONOMIA SULLA VOCE CA.07.70.02.22</t>
  </si>
  <si>
    <t>° € 2.438,16 MAGGIORI COSTI PER INSUSSISTENZE CREDITO E MINORI COSTI SULLA VOCE  CA.11.110.01.01</t>
  </si>
  <si>
    <t>MAGGIORI RICAVI RELATIVI AL TRASFERIMENTO DEL DIPARTIMENTO MEDCLIN DELLA SOMMA PAGATA NEL 2016 PER IL RICERCATORE A TEMPO DETERMINATO DOTT. LAINO DA IMPUTARE SULLA VOCE COAN CA.04.43.08.04</t>
  </si>
  <si>
    <t>ONERI PER RICERCATORI A TEMPO DETERMINATO</t>
  </si>
  <si>
    <t xml:space="preserve">° € 36.461,45 MAGGIORI COSTI PER MAGGIORI RICAVI SULLA VOCE CA.05.50.05.08 RELATIVI AL FINANZIAMENTO DA CASA DI CURA RIUNITE VILLA SERENA E NUOVA CLINICA S. FRANCESCO DI UN POSTO DA RICERCATORE;
° € 12.000,00 MAGGIORI COSTI PER MAGGIORI RICAVI SULLA VOCE CA.08.80.02.22  RELATIVI AL TRASFERIMENTO DEL DIPARTIMENTO MEDCLIN DELLA SOMMA PAGATA NEL 2016 PER IL RICERCATORE A TEMPO DETERMINATO DOTT. LAINO;
° € 20.000,00 MAGGIORI COSTI PER MAGGIORI RICAVI SULLA VOCE CA.05.50.05.08 RELATIVI AL FINANZIAMENTO DI UN POSTO DA RICERCATORE A T. D. FINANZIA DATA MANAGEMENT </t>
  </si>
  <si>
    <t>ACCANTONAMENTO RISCHI E ONERI</t>
  </si>
  <si>
    <t>CA.04.46.01.30</t>
  </si>
  <si>
    <t>Maggiori ricavi per acconto e saldo Master in criminologia e psicologia investigativa da imputare su voce ca.06.60.03.01 "costi per progetti"</t>
  </si>
  <si>
    <t>Maggiori ricavi per tasse 2016 Dottorato di Ricerca in Pedagogia e in Archeologia da imputare su voce ca.06.60.03.01 "costi per progetti"</t>
  </si>
  <si>
    <t>Maggiori ricavi per trasferimento tasse Corso Perfezionamento Mediatori civili e comm.li da imputare su voce ca.06.60.03.01 "costi per progetti"</t>
  </si>
  <si>
    <t>Maggiori costi per maggiori ricavi sulla voce ca.08.80.02.26 relativi ad acconto e saldo incasso iscrizione 2016 master in criminologia e psicologia investigativa</t>
  </si>
  <si>
    <t>Maggiori costi per maggiori ricavi sulla voce ca.08.80.02.25 derivanti tasse 2016 corso di Dottorato di ricerca in "Cultura, educazione, comunicazione"</t>
  </si>
  <si>
    <t>Maggiori costi per maggiori ricavi sulla voce ca.08.80.02.25 derivanti tasse 2017 corso di Dottorato di ricerca in "Storia e Archeologia dei paesaggi"</t>
  </si>
  <si>
    <t>Maggiori costi per maggiori ricavi sulla voce ca.08.80.02.27 derivanti tasse corso di Perfezionamento Mediatori civili e comm.li</t>
  </si>
  <si>
    <t>F.TO IL DIRETTORE DEL DIPARTIMENTO</t>
  </si>
  <si>
    <t>nostra variazione 5/2016</t>
  </si>
  <si>
    <t>ns variazione 5</t>
  </si>
  <si>
    <t>nostra variazione 6/2016</t>
  </si>
  <si>
    <t xml:space="preserve">MAGGIORI COSTI E MINORI COSTI SULLA VOCE CA.11.110.01.01 RELATIVI ALL'ACC.TO PER RISCHI E ONERI PROGETTO PROF.SSA TRABACE </t>
  </si>
  <si>
    <t>CG.04.46.01.06</t>
  </si>
  <si>
    <t>Accantonamento a 
fondo svalutazione crediti</t>
  </si>
  <si>
    <t xml:space="preserve">MAGGIORI COSTI E MINORI COSTI SULLA VOCE CA.11.110.01.01 RELATIVI ALL'ACC.TO PER LA SVALUTAZIONE DEL CREDITO PROGETTO PROF.SSA TRABACE </t>
  </si>
  <si>
    <t>CA.04.41.10.07</t>
  </si>
  <si>
    <t>Co.co.co. scientifiche e di supporto alla ricerca</t>
  </si>
  <si>
    <t>MINORI COSTIPER RESTITUZIONE SOMMA AL DIPARTIMENTO DI ECONOMIA COME DA MAIL RESPONSABILE SETTORE TRATTAMENTI ECONOMICI - DA IMPUTARE SULLA VOCE CA.07.70.02.22</t>
  </si>
  <si>
    <t xml:space="preserve">° € 21.625,00 MAGGIORI COSTI PER MINORI COSTI SULLA VOCE CA.04.46.05.05 A SEGUITO RINUNCIA BORSE DA PARTE DEI DOTT. FACCILONGO, FIORE E LA SALA --DIP. ECONOMIA;
° € 20.000,00 MAGGIORI COSTI PER MINORI COSTI SULLA VOCE CA.04.41.10.07 PER RESTITUZIONE SOMMA AL DIPARTIMENTO DI ECONOMIA COME DA MAIL RESPONSABILE SETTORE TRATTAMENTI ECONOMICI </t>
  </si>
  <si>
    <t>CA.04.46.08.01</t>
  </si>
  <si>
    <t>ONERI PER ALTRI INTERVENTI A FAVORE DI STUDENTI</t>
  </si>
  <si>
    <t>° € 54.645,00 MAGGIORI RICAVI DA IMPUTARE SU RISORSE DA DESTINARE CA.11.110.01.01;
° € 4.298,83  MAGGIORI RICAVI DA IMPUTARE SULLA VOCE CA.04.46.05.08</t>
  </si>
  <si>
    <t>CA.04.46.05.08</t>
  </si>
  <si>
    <t>BORSE DI STUDIO SOCRATES/ERASMUS</t>
  </si>
  <si>
    <t>MAGGIORI COSTI PER MAGGIORI RICAVI SULLA VOCE CA.05.50.10.01</t>
  </si>
  <si>
    <t>CA.05.50.02.01</t>
  </si>
  <si>
    <t>Contributo Ordinario di Funzionamento</t>
  </si>
  <si>
    <t>MINORI RICAVI RELATIVI A MINORE FFO 2016 - FONDI DI EDILIZIA UNIVERSITARIA - ART. 1, COMMI 628 - 630 L. 28/12/2015 N. 208 - PROT. N. 4875 21/04/2017 E MINORI RISORSE DA DESTINARE CA.11.110.01.01</t>
  </si>
  <si>
    <r>
      <t xml:space="preserve">° € 98.470,28 MAGGIORI COSTI PER MAGGIORI RICAVI SULLA VOCE CA.05.50.01.01 RELATIVI ALLE TASSE DEL CORSO DI LAUREA IN INGEGENRIA;
° € 4.200,00 MAGGIORI COSTI PER MAGGIORI RICAVI SULLA VOCE CA.05.50.01.02 RELATIVI ALLA WINTER SCHOOL IN MSK 15/16;
° € 15.514,40 MAGGIORI COSTI PER MAGGIORI RICAVI SULLA VOCE CA.05.50.01.02 RELATIVI ALLE TASSE DI PERFEZIONAMENTO DA TRASFERIRE AI DIPARTIMENTI;
° € 9.000,00 MINORI COSTI RELATIVI ALLA QUOTA ASSEGNATA DELLE TASSE DEI CORSI DI PERFEZIONAMENTO DA IMPUTARE SULLA VOCE CA.04.43.15.01;
° € 4.666,48 MINORI COSTI PER MINORI RICAVI SULLA VOCE CA.05.50.01.03 "TASSE E CONTRIBUTI MASTER";
° € 5.863,50 MINORI COSTI PER MAGGIORI COSTI SULLA VOCE CA.04.43.15.01 RELATIVIA ALLA QUOTA DA IMPUTARE SUL FONDO COMUNE (€ 5.212,00) E FONDO EP (€ 651,50);
° € 3.296,02 MINORI COSTI PER TASSE MASTER NON ASSEGNATE DA IMPUTARE SULLA VOCE CA.11.110.01.01;
° € 14.650,40 MINORI COSTI PER MINORI RICAVI SULLA VOCE CA. 05.50.01.07 PER TASSE DI DOTTORATO;
° € 716,40 MAGGIORI COSTI PER MAGGIORI RICAVI RELATIVI AL CLA SULLA VOCE CA. 05.50.01.09 "TASSE E CONTRIBUTI ALTRI CORSI"
° € 38.558,40 MAGGIORI COSTI PER MAGGIORI RICAVI  SULLA VOCE CA. 05.50.01.08 RELATIVE A MAGGIORI TASSE PER SCUOLE DI SPECIALIZZAZIONE;
° € 5.000,00 MINORI COSTI PER MINORI RICAVI SULLA VOCE CA.05.51.01.01;
° € 7.900,00 MINORI COSTI PER MINORI RICAVI SULLA VOCE CA.05.51.01.02;
° € 74.216,60 MAGGIORI COSTI PER MAGGIORI RICAVI SULLA VOCE CA.05.50.02.16.
</t>
    </r>
    <r>
      <rPr>
        <sz val="11"/>
        <color rgb="FFFF0000"/>
        <rFont val="Verdana"/>
        <family val="2"/>
      </rPr>
      <t/>
    </r>
  </si>
  <si>
    <t>° € 177.068,10 MINORI COSTI PER MINORI RICAVI SULLA VOCE CA.05.51.01.03;
° € 99.116,18 MAGGIORI  COSTI PER MAGGIORI RICAVI SULLA VOCE CA.05.51.03.05;
° € 6.002,71 MAGGIORI  COSTI PER MAGGIORI RICAVI SULLA VOCE CA.05.56.02.01;
° € 40.000,00 MAGGIORI COSTI PER MINORI COSTI SULLA VOCE "ONERI PER STUDENTI" PER SOMMA GESTITA NEL PROGETTO COST TO COST
° € 265.720,11 MINORI COSTI PER ECONOMIE PROGETTO PAR 2014 (€ 80.560,84), COMUNICAZIONE (€ 20.000,00), MANUTENZIONE ORDINARIA IMMOBILI 2016 (€ 165.159,27)</t>
  </si>
  <si>
    <t>VARIAZIONE N. 6 AL BUDGET 2016 AMMINISTRAZIONE CENTRALE</t>
  </si>
  <si>
    <t>PROVENTI INTERNI PER TRASFERIMENTO DI CONTRIBUTI DIVERSI</t>
  </si>
  <si>
    <t>CA.04.43.05.01</t>
  </si>
  <si>
    <t>ALTRE COMPETENZE AI DIRIGENTI E AL PERSONALE T.A.</t>
  </si>
  <si>
    <t xml:space="preserve">° € 1.702,80 MAGGIORI COSTI RELATIVI ALLA QUOTA DA IMPUTARE SUL FONDO COMUNE E FONDO EP PER MAGGIORI RICAVI SULLA VOCE CA.05.50.01.02 RELATIVI ALLE TASSE DI PERFEZIONAMENTO;
° € 9.000,00 MAGGIORI COSTI PER  MINORI COSTI SULLA VOCE CA 06.60.03.01 RELATIVI ALLA QUOTA ASSEGNATA DELLE TASSE DEI CORSI DI PERFEZIONAMENTO;
° € 5.863,50 MAGGIORI COSTI PER MINORI COSTI SULLA VOCE CA.06.60.03.01 RELATIVIA ALLA QUOTA DA IMPUTARE SUL FONDO COMUNE (€ 5.212,00) E FONDO EP (€ 651,50);
° € 77.695,20 MAGGIORI COSTI PER CONTRIBUTI A CARICO ENTE SU FONDI B,C,D NON CONSIDERATI NELLA VARIAZIONE N.2/2015 E MINORI COSTI SULLA VOCE CA.11.110.01.01;
° € 170,00 MAGGIORI COSTI PER MINORI COSTI SULLA VOCE CA.04.43.05.01 RELATIVI ALLA QUOTA DA IMPUTARE SUL FONDO EP </t>
  </si>
  <si>
    <t xml:space="preserve">MINORI COSTI DA IMPUTARE SULLA VOCE CA.04.43.15.01 RELATIVI ALLA QUOTA DA IMPUTARE SUL FONDO EP </t>
  </si>
  <si>
    <r>
      <rPr>
        <sz val="11"/>
        <color theme="1"/>
        <rFont val="Verdana"/>
        <family val="2"/>
      </rPr>
      <t>° € 706,00 MAGGIORI RICAVI RELATIVI ALLA RETTIFICA DELLA COAN ANTICIPATA DI RIPORTO N. 3044 E 3045 DEL 2016 RELATIVE AL CONTRATTO PASSIVO N. 14/2014 VOCE COAN CA.04.42.02.01 CANONI LEASING DA IMPUTARE SU RISORSE DA DESTINARE;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€ 1.789,00 MAGGIORI RICAVI RELATIVI ALLA RETTIFICA DELLA COAN ANTICIPATA DI RIPORTO RELATIVA ALL'ORDINE 246/2015 VOCE COAN CA.04.41.09.04 e CA.04.46.09.04 - DA IMPUTARE SU RISORSE DA DESTINARE;</t>
    </r>
    <r>
      <rPr>
        <sz val="11"/>
        <color rgb="FFFF0000"/>
        <rFont val="Verdana"/>
        <family val="2"/>
      </rPr>
      <t xml:space="preserve">
</t>
    </r>
    <r>
      <rPr>
        <sz val="11"/>
        <color theme="1"/>
        <rFont val="Verdana"/>
        <family val="2"/>
      </rPr>
      <t>° € 5.298,12 MAGGIORI RICAVI RELATIVI ALLA RETTIFICA DELLE COAN ANTICIPATA DI RIPORTO NN. 2108-109 SULLA VOCE CA. CA.04.41.05.02 - Appalto smaltimento rifiuti speciali DA IMPUTARE SU RISORSE DA DESTINARE;
° € 2.000,00 MAGGIORI RICAVI PER MAGGIORI COSTI RELATIVI ALLA RETTIFICA DELLA COAN ANTICIPATA N.4972/2016 SU VOCE COAN PARTECIPAZIONI IN ALTRE IMPRESE DA IMPUTARE SU RISORSE DA DESTINARE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€ 14.132,47 MAGGIORI RICAVI RELATIVI ALLA RETTIFICA DELLA COAN ANTICIPATA DI RIPORTO VOCE COAN CA.04.41.01.02 (RIBASSO DI GARA CAPPE) DA IMPUTARE SU RISORSE DA DESTINARE;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€ 22.832,56 MAGGIORI RICAVI RELATIVI ALLA RETTIFICA DELLE COAN ANTICIPATA DI RIPORTO NN. 4685-4686-4689-4690-10296/2016 VOCE COAN 04.48.05.01. DA IMPUTARE SU RISORSE DA DESTINARE;
° € 20,40 MINORI RICAVI RETTIFICA VAR. 2/2016 E MINORI COSTI SU RISORSE DA DESTINARE</t>
    </r>
  </si>
  <si>
    <t xml:space="preserve">° € 706,00 MAGGIORI COSTI PER MAGGIORI RICAVI SULLA VOCE CA. CA.10.100.01.01 RELATIVI ALLA RETTIFICA DELLA COAN ANTICIPATA DI RIPORTO N. 3044 E 3045 DEL 2016 RELATIVE AL CONTRATTO PASSIVO N. 14/2014 VOCE COAN CA.04.42.02.01 CANONI LEASING;
° € 1.789,00 MAGGIORI COSTI PER MAGGIORI RICAVI RELATIVI ALLA RETTIFICA DELLA COAN ANTICIPATA DI RIPORTO RELATIVA ALL'ORDINE 246/2015 VOCE COAN CA.04.41.09.04 e CA.04.46.09.04;
° € 0,01 MAGGIORI COSTI PER MAGGIORI RICAVI SULLA VOCE CA.05.50.10.02;
° € 5.298,12 MAGGIORI COSTI PER MAGGIORI RICAVI RELATIVI ALLA RETTIFICA DELLE COAN ANTICIPATA DI RIPORTO NN. 2108-109 SULLA VOCE CA. CA.04.41.05.02 - Appalto smaltimento rifiuti speciali;
° € 14.132,47 MAGGIORI COSTI PER MAGGIORI RICAVI RELATIVI ALLA RETTIFICA DELLA COAN ANTICIPATA DI RIPORTO VOCE COAN CA.04.41.01.02 (RIBASSO DI GARA CAPPE);
° € 1.594.231,47 MAGGIORI COSTI  PER MAGGIORI RICAVI SULLA VOCE CA. 05.50.01.01 RELATIVE A TASSE CDL;
° € 1.702,80 MAGGIORI COSTI RELATIVI ALLA QUOTA DA IMPUTARE A BILANCIO PER MAGGIORI RICAVI SULLA VOCE CA.05.50.01.02 RELATIVI ALLE TASSE DI PERFEZIONAMENTO;
° € 3.162,00 MAGGIORI COSTI  PER MAGGIORI RICAVI SULLA VOCE CA.05.50.01.02 RELATIVI ALLE TASSE DI PERFEZIONAMENTO NON ASSEGNATE;
° € 54.645,00 MAGGIORI COSTI PER MAGGIORI RICAVI SULLA VOCE CA.05.50.10.01;
° € 265.720,11 MAGGIORI COSTI PER MINORI COSTI SU VOCE CA.06.60.03.01 PER ECONOMIE PROGETTO PAR 2014 (€ 80.560,84), COMUNICAZIONE (€ 20.000,00), MANUTENZIONE ORDINARIA IMMOBILI 2016 (€ 165.159,27);
° € 2.516,60 MINORI COSTI PER MINORI RICAVI RELATIVI ALLE TASSE DI DOTTORATO VOCE COAN CA.05.50.01.07;
° € 45,59 MINORI COSTI PER MINORI RICAVI SULLA VOCE CA.05.56.03.01;
° € 200,00 MINORI COSTI PER MINORI RICAVI SULLA VOCE CA.05.56.03.20;
° € 20,40 MINORI COSTI PER MINORI RICAVI SULLA VOCE CA.10.100.01.01;
° € 46.508,00 MINORI COSTI PER MINORI RICAVI SULLA VOCE CA.05.50.02.01 RELATIVI A MINORE FFO 2016 - FONDI DI EDILIZIA UNIVERSITARIA - ART. 1, COMMI 628 - 630 L. 28/12/2015 N. 208 - PROT. N. 4875 21/04/2017;
° € 2.000,00 MAGGIORI COSTI PER  MAGGIORI RICAVI SULLA VOCE CA.10.100.01.01  RELATIVI ALLA RETTIFICA DELLA COAN ANTICIPATA N.4972/2016 SU VOCE COAN PARTECIPAZIONI IN ALTRE IMPRESE </t>
  </si>
  <si>
    <t>° € 34.800,00 MINORI COSTI PER MINORI RICAVI SULLA VOCE CA.05.50.05.08 PER MANCATA STIPULA CONVENZIONE CON PRIVATI DITTA PEGASO;
° € 46.666,27 MINORI COSTI PER MINORI RICAVI SULLA VOCE CA.05.50.05.08 PER RIMODULAZIONE CONVENZIONE CON PRIVATI ASA SOLLIEVO DELLA SOFFERENZA IRCCS</t>
  </si>
  <si>
    <t>° € 98.470,28 MAGGIORI RICAVI RELATIVI ALLE TASSE DEL CORSO DI LAUREA IN INGEGENRIA - DA IMPUTARE SULLA VOCE CA.06.60.03.01 "COSTI PER PROGETTI";
° € 1.594.231,47 MAGGIORI RICAVI PER TASSE CDL DA IMPUTARE SULLA VOCE CA.11.110.01.01;
° € 91.650,00 MAGGIORI RICAVI RELATIVI ALLA TASSA DI SCOPO € 91.650,00 DA IMPUTARE SULLA VOCE CA.04.46.08.01:
° € 750.269,43 MAGGIORI RICAVI RELATIVI ALLE TASSE A.A. 2016/2017 DA IMPUTARE SULLA VOCE CA.11.110.01.01;</t>
  </si>
  <si>
    <r>
      <t xml:space="preserve">
° € 401,12MAGGIORI COSTI PER MINORI COSTI SULLA VOCE CA. 06.60.03.01  PER CHIUSURA PROGETTO Man. ord. immobili 2015- DA IMPUTARE SULLA VOCE CA.11.110.01.01;
° € 59.916,73 MAGGIORI COSTI PER MINORI COSTI SULLA VOCE CA. 06.60.03.01 I PER CHIUSURA PROGETTO  PIFCI- DA IMPUTARE SULLA VOCE CA.11.110.01.01;
° € 4.632,59MAGGIORI COSTI PER MINORI COSTI SULLA VOCE CA. 06.60.03.01 PER CHIUSURA PROGETTO  ECONOMIE IFTS- DA IMPUTARE SULLA VOCE CA.11.110.01.01;
° € 238.859,22  MAGGIORI COSTI PER MINORI COSTI SULLA VOCE CA. 06.60.03.01 PER CHIUSURA PROGETTO  ECONOMIE SERVIZI INFORMATICI- DA IMPUTARE SULLA VOCE CA.11.110.01.01;
</t>
    </r>
    <r>
      <rPr>
        <sz val="11"/>
        <color theme="1"/>
        <rFont val="Verdana"/>
        <family val="2"/>
      </rPr>
      <t>° € 496,19 MINORI COSTI PER MINORI RICAVI SULLA VOCE CA.05.54.02.02;
° € 603,68 MAGGIORI COSTI PER MAGGIORI RICAVI SULLA VOCE CA.05.54.02.03;
° € 190.501,96 MINORI COSTI SULLA VOCE CA.04.46.01.30 RELATIVI ALL'ACC.TO PER RISCHI E ONERI PROGETTO PROF.SSA TRABACE;
° € 750.269,43 MAGGIORI COSTI PER MAGGIORI RICAVI SULLA VOCE CA.05.50.01.01 RELATIVI ALLE TASSE A.A. 2016/2017;
° € 181.686,00 MINORI COSTI PER MAGGIORI COSTI SULLA VOCE CA.04.46.08.01</t>
    </r>
  </si>
  <si>
    <t>° € 40.000,00 MINORI COSTI PER MAGGIORI COSTI SULLA VOCE CA.06.60.03.01;
° € 91.650,00 MAGGIORI COSTI PER MAGGIORI RICAVI SULLA VOCE CA.05.50.01.01 RELATIVI ALLA TASSA DI SCOPO;
° MAGGIORI COSTI RELATIVI AI RIMBORSI A.A.2016/2017 E MINORI COSTI SULLA VOCE CA.11.110.01.01</t>
  </si>
  <si>
    <t>CA.07.70.02.28</t>
  </si>
  <si>
    <t>Oneri interni per trasferimento tasse per altri corsi</t>
  </si>
  <si>
    <t>MAGGIORI COSTI PER MAGGIORI RICAVI SULLA VOCE CA.05.50.01.06 RELATIVI ALLE TASSE DI PREISCRIZIONE DA DEVOLVERE AD AGRARIE</t>
  </si>
  <si>
    <t>MAGGIORI RICAVI DA IMPUTARE SU RISORSE DA DESTINARE CA.11.110.01.01 PER € 4.146,54 E CA. CA.07.70.02.28 PER € 9.026,38</t>
  </si>
  <si>
    <r>
      <rPr>
        <sz val="11"/>
        <color theme="1"/>
        <rFont val="Verdana"/>
        <family val="2"/>
      </rPr>
      <t>° € 461,52 MINORI COSTI PER MINORI RICAVI SULLA VOCE CA.05.50.01.03 "TASSE E CONTRIBUTI MASTER" RELATIVI ALLA QUOTA IMPUTATA A BILANCIO;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€ 3.296,02 MAGGIORI COSTI PER MINORI COSTI SULLA VOCE CA. 06.60.03.01 PER TASSE MASTER NON ASSEGNATE;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 xml:space="preserve">° € 9.659,60 MAGGIORI COSTI PER MAGGIORI RICAVI SULLA VOCE CA. 05.50.01.08 RELATIVE A MAGGIORI TASSE PER SCUOLE DI SPECIALIZZAZIONE; 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€ 36.441,73 MAGGIORI COSTI PER MAGGIORI RICAVI SULLA VOCE CA.05.50.01.04 "TASSE E CONTRIBUTI VARI";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€ 63.617,84 MAGGIORI COSTI PER MAGGIORI RICAVI SULLA VOCE CA.05.50.01.05 "TASSE E CONTRIBUTI VARI";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€ 4.146,54 MAGGIORI COSTI PER MAGGIORI RICAVI SULLA VOCE CA. 05.50.01.06 "TASSE PREISCRIZIONE";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€ 51.877,60 MAGGIORI COTI PER MAGGIORI RICAVI SULLA VOCE CA. 05.50.01.09 "TASSE E CONTRIBUTI ALTRI CORSI";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€ 41.491,00 MAGGIORI COSTI PER MAGGIORI RICAVI SULLA VOCE CA 05.50.01.10 "TASSE E CONTRIBUTI ESAMI DI STATO";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 xml:space="preserve">° € 1.463,51 MINORI COSTI PER MAGGIORI COSTI  SULLA VOCE CA.04.46.01.29; 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€ 215,01 MINORI COSTI PER MAGGIORI COSTI SULLA VOCE CA.04.46.03.04;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€ 16.142,96 MAGGIORI COSTI PER MAGGIORI RICAVI SULLA VOCE CA.05.50.07.01;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€ 242,00 MAGGIORI COSTI PER MAGGIORI RICAVI SULLA VOCE CA.05.50.07.06;</t>
    </r>
    <r>
      <rPr>
        <sz val="11"/>
        <rFont val="Verdana"/>
        <family val="2"/>
      </rPr>
      <t xml:space="preserve">
</t>
    </r>
    <r>
      <rPr>
        <sz val="11"/>
        <color theme="1"/>
        <rFont val="Verdana"/>
        <family val="2"/>
      </rPr>
      <t>° € 22.832,56 MAGGIORI COSTI PER MAGGIORI RICAVI SULLA VOCE COAN CA.10.100.01.01 RELATIVI ALLA RETTIFICA DELLE COAN ANTICIPATE DI RIPORTO NN. 4685-4686-4689-4690-10296/2016 VOCE COAN 04.48.05.01.;</t>
    </r>
    <r>
      <rPr>
        <sz val="11"/>
        <color rgb="FFFF0000"/>
        <rFont val="Verdana"/>
        <family val="2"/>
      </rPr>
      <t xml:space="preserve">
</t>
    </r>
    <r>
      <rPr>
        <sz val="11"/>
        <color theme="1"/>
        <rFont val="Verdana"/>
        <family val="2"/>
      </rPr>
      <t>° € 2.438,16 MINORI COSTI PER MAGGIORI COSTI SULLA VOCE CA.04.48.03.05 PER INSUSSISTENZA CREDITI VARI;</t>
    </r>
    <r>
      <rPr>
        <sz val="11"/>
        <color rgb="FFFF0000"/>
        <rFont val="Verdana"/>
        <family val="2"/>
      </rPr>
      <t xml:space="preserve">
</t>
    </r>
    <r>
      <rPr>
        <sz val="11"/>
        <color theme="1"/>
        <rFont val="Verdana"/>
        <family val="2"/>
      </rPr>
      <t>° € 77.695,20 MINORI COSTI PER MAGGIORI COSTI SULLA VOCE CA.04.43.15.01 PER CONTRIBUTI A CARICO ENTE SU FONDI B,C,D NON CONSIDERATI NELLA VARIAZIONE N.2/2015</t>
    </r>
  </si>
  <si>
    <t>° € 7.500,00 MINORI RICAVI PER MANCATA STIPULA CONVENZIONE CON PRIVATI DIP. MEDCLIN E MINORI COSTI SULLA VOCE CA.07.70.02.21;
° € 34.800,00 MINORI RICAVI PER MANCATA STIPULA CONVENZIONE CON PRIVATI E MINORI COSTI SULLA VOCE CA.04.43.01.01;
° € 36.461,45 MAGGIORI RICAVI RELATIVI AL FINANZIAMENTO DA CASA DI CURA RIUNITE VILLA SERENA E NUOVA CLINICA S. FRANCESCO DI UN POSTO DA RICERCATORE - DA IMPUTARE SULLA VOCE COAN CA.04.43.08.04;
° € 20.000,00 MAGGIORI RICAVI RELATIVI AL FINANZIAMENTO DI UN POSTO DA RICERCATORE A T. D. FINANZIA DATA MANAGEMENT - DA IMPUTARE SULLA VOCE COAN CA.04.43.08.04;
° € 46.666.67 MINORI RICAVI RELATIVI ALLA RIMODULAZIONE DI CONVENZIONE CON PRIVATI E MINORI COSTI SULLA VOCE CA. 04.43.01.01.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</si>
</sst>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€ &quot;* #,##0.00_-;&quot;-€ &quot;* #,##0.00_-;_-&quot;€ &quot;* \-??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Verdana"/>
      <family val="2"/>
    </font>
    <font>
      <b/>
      <sz val="11"/>
      <name val="Calibri"/>
      <family val="2"/>
    </font>
    <font>
      <sz val="11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Verdana"/>
      <family val="2"/>
    </font>
    <font>
      <sz val="11"/>
      <color rgb="FFFF000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u/>
      <sz val="10"/>
      <name val="Verdana"/>
      <family val="2"/>
    </font>
    <font>
      <u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sz val="12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5">
    <xf numFmtId="0" fontId="0" fillId="0" borderId="0" xfId="0"/>
    <xf numFmtId="0" fontId="13" fillId="3" borderId="5" xfId="0" applyFont="1" applyFill="1" applyBorder="1" applyAlignment="1" applyProtection="1">
      <alignment horizontal="justify" vertical="center"/>
    </xf>
    <xf numFmtId="0" fontId="13" fillId="3" borderId="3" xfId="0" applyFont="1" applyFill="1" applyBorder="1" applyAlignment="1" applyProtection="1">
      <alignment horizontal="justify" vertical="center"/>
    </xf>
    <xf numFmtId="0" fontId="15" fillId="3" borderId="4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/>
    </xf>
    <xf numFmtId="44" fontId="16" fillId="3" borderId="4" xfId="1" applyFont="1" applyFill="1" applyBorder="1" applyAlignment="1" applyProtection="1">
      <alignment horizontal="center" vertical="center"/>
    </xf>
    <xf numFmtId="0" fontId="16" fillId="3" borderId="4" xfId="0" applyFont="1" applyFill="1" applyBorder="1" applyAlignment="1" applyProtection="1">
      <alignment horizontal="center" vertical="center" wrapText="1"/>
    </xf>
    <xf numFmtId="0" fontId="17" fillId="3" borderId="5" xfId="0" applyFont="1" applyFill="1" applyBorder="1" applyAlignment="1" applyProtection="1">
      <alignment horizontal="justify" vertical="top"/>
    </xf>
    <xf numFmtId="0" fontId="17" fillId="3" borderId="3" xfId="0" applyFont="1" applyFill="1" applyBorder="1" applyAlignment="1" applyProtection="1">
      <alignment horizontal="justify" vertical="top"/>
    </xf>
    <xf numFmtId="0" fontId="16" fillId="3" borderId="4" xfId="0" applyFont="1" applyFill="1" applyBorder="1" applyAlignment="1" applyProtection="1">
      <alignment horizontal="justify" vertical="center" wrapText="1"/>
    </xf>
    <xf numFmtId="44" fontId="16" fillId="0" borderId="4" xfId="1" applyFont="1" applyFill="1" applyBorder="1" applyAlignment="1" applyProtection="1">
      <alignment horizontal="center" vertical="center" wrapText="1"/>
    </xf>
    <xf numFmtId="44" fontId="16" fillId="3" borderId="4" xfId="1" applyFont="1" applyFill="1" applyBorder="1" applyAlignment="1" applyProtection="1">
      <alignment horizontal="center" vertical="center" wrapText="1"/>
    </xf>
    <xf numFmtId="0" fontId="16" fillId="3" borderId="4" xfId="0" applyNumberFormat="1" applyFont="1" applyFill="1" applyBorder="1" applyAlignment="1" applyProtection="1">
      <alignment horizontal="justify" vertical="center" wrapText="1"/>
    </xf>
    <xf numFmtId="0" fontId="18" fillId="2" borderId="4" xfId="0" applyNumberFormat="1" applyFont="1" applyFill="1" applyBorder="1" applyAlignment="1" applyProtection="1">
      <alignment horizontal="center" vertical="center" wrapText="1"/>
    </xf>
    <xf numFmtId="0" fontId="18" fillId="2" borderId="4" xfId="0" applyNumberFormat="1" applyFont="1" applyFill="1" applyBorder="1" applyAlignment="1" applyProtection="1">
      <alignment horizontal="left" vertical="center" wrapText="1"/>
    </xf>
    <xf numFmtId="0" fontId="17" fillId="3" borderId="6" xfId="0" applyFont="1" applyFill="1" applyBorder="1" applyAlignment="1" applyProtection="1">
      <alignment horizontal="justify" vertical="top"/>
    </xf>
    <xf numFmtId="0" fontId="17" fillId="3" borderId="7" xfId="0" applyFont="1" applyFill="1" applyBorder="1" applyAlignment="1" applyProtection="1">
      <alignment horizontal="justify" vertical="top"/>
    </xf>
    <xf numFmtId="44" fontId="16" fillId="2" borderId="4" xfId="1" applyFont="1" applyFill="1" applyBorder="1" applyAlignment="1" applyProtection="1">
      <alignment horizontal="center" vertical="center" wrapText="1"/>
    </xf>
    <xf numFmtId="0" fontId="17" fillId="2" borderId="4" xfId="0" applyFont="1" applyFill="1" applyBorder="1" applyAlignment="1" applyProtection="1">
      <alignment horizontal="justify" vertical="top"/>
    </xf>
    <xf numFmtId="44" fontId="16" fillId="2" borderId="4" xfId="1" applyFont="1" applyFill="1" applyBorder="1" applyAlignment="1" applyProtection="1">
      <alignment vertical="center" wrapText="1"/>
    </xf>
    <xf numFmtId="0" fontId="16" fillId="2" borderId="4" xfId="0" applyNumberFormat="1" applyFont="1" applyFill="1" applyBorder="1" applyAlignment="1" applyProtection="1">
      <alignment horizontal="justify" vertical="center" wrapText="1"/>
    </xf>
    <xf numFmtId="0" fontId="17" fillId="2" borderId="2" xfId="0" applyFont="1" applyFill="1" applyBorder="1" applyAlignment="1" applyProtection="1">
      <alignment horizontal="justify" vertical="top"/>
    </xf>
    <xf numFmtId="0" fontId="19" fillId="2" borderId="4" xfId="0" applyFont="1" applyFill="1" applyBorder="1" applyAlignment="1">
      <alignment horizontal="justify"/>
    </xf>
    <xf numFmtId="0" fontId="12" fillId="2" borderId="4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justify" vertical="top"/>
    </xf>
    <xf numFmtId="0" fontId="17" fillId="0" borderId="7" xfId="0" applyFont="1" applyFill="1" applyBorder="1" applyAlignment="1" applyProtection="1">
      <alignment horizontal="justify" vertical="top"/>
    </xf>
    <xf numFmtId="0" fontId="17" fillId="0" borderId="6" xfId="0" applyFont="1" applyFill="1" applyBorder="1" applyAlignment="1" applyProtection="1">
      <alignment horizontal="justify" vertical="top"/>
    </xf>
    <xf numFmtId="0" fontId="12" fillId="2" borderId="4" xfId="0" applyNumberFormat="1" applyFont="1" applyFill="1" applyBorder="1" applyAlignment="1" applyProtection="1">
      <alignment horizontal="justify" vertical="center" wrapText="1"/>
    </xf>
    <xf numFmtId="44" fontId="17" fillId="2" borderId="4" xfId="1" applyFont="1" applyFill="1" applyBorder="1" applyAlignment="1" applyProtection="1">
      <alignment horizontal="justify" vertical="top"/>
    </xf>
    <xf numFmtId="0" fontId="17" fillId="2" borderId="8" xfId="0" applyFont="1" applyFill="1" applyBorder="1" applyAlignment="1" applyProtection="1">
      <alignment horizontal="justify" vertical="top"/>
    </xf>
    <xf numFmtId="44" fontId="16" fillId="2" borderId="4" xfId="1" applyFont="1" applyFill="1" applyBorder="1" applyAlignment="1" applyProtection="1">
      <alignment horizontal="center"/>
    </xf>
    <xf numFmtId="44" fontId="12" fillId="2" borderId="4" xfId="1" applyFont="1" applyFill="1" applyBorder="1" applyAlignment="1" applyProtection="1">
      <alignment horizontal="justify" vertical="center" wrapText="1"/>
    </xf>
    <xf numFmtId="44" fontId="12" fillId="2" borderId="4" xfId="1" applyFont="1" applyFill="1" applyBorder="1" applyAlignment="1" applyProtection="1"/>
    <xf numFmtId="44" fontId="12" fillId="2" borderId="8" xfId="1" applyFont="1" applyFill="1" applyBorder="1" applyAlignment="1" applyProtection="1"/>
    <xf numFmtId="44" fontId="16" fillId="2" borderId="8" xfId="1" applyFont="1" applyFill="1" applyBorder="1" applyAlignment="1" applyProtection="1">
      <alignment horizontal="justify" vertical="center" wrapText="1"/>
    </xf>
    <xf numFmtId="0" fontId="17" fillId="0" borderId="5" xfId="0" applyFont="1" applyFill="1" applyBorder="1" applyAlignment="1" applyProtection="1">
      <alignment horizontal="justify" vertical="top"/>
    </xf>
    <xf numFmtId="0" fontId="17" fillId="0" borderId="3" xfId="0" applyFont="1" applyFill="1" applyBorder="1" applyAlignment="1" applyProtection="1">
      <alignment horizontal="justify" vertical="top"/>
    </xf>
    <xf numFmtId="44" fontId="16" fillId="2" borderId="4" xfId="1" applyFont="1" applyFill="1" applyBorder="1" applyAlignment="1" applyProtection="1">
      <alignment horizontal="justify" vertical="center" wrapText="1"/>
    </xf>
    <xf numFmtId="44" fontId="16" fillId="2" borderId="4" xfId="1" applyFont="1" applyFill="1" applyBorder="1" applyAlignment="1" applyProtection="1"/>
    <xf numFmtId="0" fontId="16" fillId="2" borderId="4" xfId="0" applyFont="1" applyFill="1" applyBorder="1" applyAlignment="1" applyProtection="1">
      <alignment horizontal="center"/>
    </xf>
    <xf numFmtId="0" fontId="14" fillId="2" borderId="4" xfId="0" applyFont="1" applyFill="1" applyBorder="1" applyAlignment="1" applyProtection="1">
      <alignment horizontal="center" vertical="center" wrapText="1"/>
    </xf>
    <xf numFmtId="44" fontId="16" fillId="2" borderId="4" xfId="1" applyFont="1" applyFill="1" applyBorder="1" applyAlignment="1" applyProtection="1">
      <alignment horizontal="center" vertical="center"/>
    </xf>
    <xf numFmtId="44" fontId="16" fillId="2" borderId="4" xfId="1" applyFont="1" applyFill="1" applyBorder="1" applyProtection="1"/>
    <xf numFmtId="0" fontId="12" fillId="2" borderId="4" xfId="0" applyFont="1" applyFill="1" applyBorder="1" applyAlignment="1" applyProtection="1">
      <alignment horizontal="justify" vertical="center" wrapText="1"/>
    </xf>
    <xf numFmtId="44" fontId="12" fillId="2" borderId="4" xfId="1" applyFont="1" applyFill="1" applyBorder="1" applyAlignment="1" applyProtection="1">
      <alignment horizontal="right"/>
    </xf>
    <xf numFmtId="0" fontId="17" fillId="2" borderId="3" xfId="0" applyFont="1" applyFill="1" applyBorder="1" applyAlignment="1" applyProtection="1">
      <alignment horizontal="justify" vertical="center"/>
    </xf>
    <xf numFmtId="0" fontId="16" fillId="2" borderId="3" xfId="0" applyFont="1" applyFill="1" applyBorder="1" applyAlignment="1" applyProtection="1">
      <alignment horizontal="center" vertical="center"/>
    </xf>
    <xf numFmtId="0" fontId="17" fillId="2" borderId="3" xfId="0" applyFont="1" applyFill="1" applyBorder="1" applyAlignment="1" applyProtection="1">
      <alignment horizontal="justify" vertical="center" wrapText="1"/>
    </xf>
    <xf numFmtId="44" fontId="17" fillId="2" borderId="3" xfId="1" applyFont="1" applyFill="1" applyBorder="1" applyAlignment="1" applyProtection="1">
      <alignment horizontal="justify" vertical="top"/>
    </xf>
    <xf numFmtId="44" fontId="17" fillId="2" borderId="3" xfId="1" applyFont="1" applyFill="1" applyBorder="1" applyAlignment="1" applyProtection="1">
      <alignment horizontal="justify" vertical="center"/>
    </xf>
    <xf numFmtId="0" fontId="17" fillId="2" borderId="3" xfId="0" applyNumberFormat="1" applyFont="1" applyFill="1" applyBorder="1" applyAlignment="1" applyProtection="1">
      <alignment horizontal="justify" vertical="center" wrapText="1"/>
    </xf>
    <xf numFmtId="0" fontId="17" fillId="3" borderId="3" xfId="0" applyFont="1" applyFill="1" applyBorder="1" applyAlignment="1" applyProtection="1">
      <alignment horizontal="justify" vertical="center"/>
    </xf>
    <xf numFmtId="0" fontId="16" fillId="3" borderId="3" xfId="0" applyFont="1" applyFill="1" applyBorder="1" applyAlignment="1" applyProtection="1">
      <alignment horizontal="center" vertical="center"/>
    </xf>
    <xf numFmtId="0" fontId="17" fillId="3" borderId="3" xfId="0" applyFont="1" applyFill="1" applyBorder="1" applyAlignment="1" applyProtection="1">
      <alignment horizontal="justify" vertical="center" wrapText="1"/>
    </xf>
    <xf numFmtId="44" fontId="17" fillId="3" borderId="3" xfId="1" applyFont="1" applyFill="1" applyBorder="1" applyAlignment="1" applyProtection="1">
      <alignment horizontal="justify" vertical="top"/>
    </xf>
    <xf numFmtId="44" fontId="17" fillId="3" borderId="3" xfId="1" applyFont="1" applyFill="1" applyBorder="1" applyAlignment="1" applyProtection="1">
      <alignment horizontal="justify" vertical="center"/>
    </xf>
    <xf numFmtId="0" fontId="17" fillId="3" borderId="3" xfId="0" applyNumberFormat="1" applyFont="1" applyFill="1" applyBorder="1" applyAlignment="1" applyProtection="1">
      <alignment horizontal="justify" vertical="center" wrapText="1"/>
    </xf>
    <xf numFmtId="0" fontId="12" fillId="4" borderId="9" xfId="0" applyFont="1" applyFill="1" applyBorder="1" applyAlignment="1" applyProtection="1">
      <alignment horizontal="center" vertical="center"/>
    </xf>
    <xf numFmtId="164" fontId="12" fillId="4" borderId="9" xfId="12" applyFont="1" applyFill="1" applyBorder="1" applyAlignment="1" applyProtection="1">
      <alignment horizontal="center" vertical="center"/>
    </xf>
    <xf numFmtId="0" fontId="17" fillId="4" borderId="9" xfId="0" applyFont="1" applyFill="1" applyBorder="1" applyAlignment="1" applyProtection="1">
      <alignment horizontal="justify" vertical="top"/>
    </xf>
    <xf numFmtId="164" fontId="12" fillId="4" borderId="9" xfId="12" applyFont="1" applyFill="1" applyBorder="1" applyAlignment="1" applyProtection="1">
      <alignment horizontal="center" vertical="center" wrapText="1"/>
    </xf>
    <xf numFmtId="0" fontId="12" fillId="4" borderId="9" xfId="0" applyNumberFormat="1" applyFont="1" applyFill="1" applyBorder="1" applyAlignment="1" applyProtection="1">
      <alignment horizontal="center" vertical="center" wrapText="1"/>
    </xf>
    <xf numFmtId="0" fontId="16" fillId="0" borderId="10" xfId="3" applyFont="1" applyFill="1" applyBorder="1" applyAlignment="1" applyProtection="1">
      <alignment horizontal="center" vertical="center" wrapText="1"/>
    </xf>
    <xf numFmtId="164" fontId="16" fillId="0" borderId="10" xfId="14" applyFont="1" applyFill="1" applyBorder="1" applyAlignment="1" applyProtection="1">
      <alignment horizontal="center" vertical="center" wrapText="1"/>
    </xf>
    <xf numFmtId="0" fontId="16" fillId="0" borderId="0" xfId="3" applyNumberFormat="1" applyFont="1" applyFill="1" applyBorder="1" applyAlignment="1" applyProtection="1">
      <alignment horizontal="justify" vertical="center" wrapText="1"/>
    </xf>
    <xf numFmtId="0" fontId="16" fillId="4" borderId="10" xfId="0" applyFont="1" applyFill="1" applyBorder="1" applyAlignment="1" applyProtection="1">
      <alignment horizontal="center" vertical="center" wrapText="1"/>
    </xf>
    <xf numFmtId="164" fontId="12" fillId="4" borderId="11" xfId="12" applyFont="1" applyFill="1" applyBorder="1" applyAlignment="1" applyProtection="1"/>
    <xf numFmtId="164" fontId="16" fillId="4" borderId="11" xfId="12" applyFont="1" applyFill="1" applyBorder="1" applyAlignment="1" applyProtection="1">
      <alignment horizontal="justify" vertical="center" wrapText="1"/>
    </xf>
    <xf numFmtId="164" fontId="12" fillId="4" borderId="12" xfId="12" applyFont="1" applyFill="1" applyBorder="1" applyAlignment="1" applyProtection="1"/>
    <xf numFmtId="164" fontId="16" fillId="4" borderId="12" xfId="12" applyFont="1" applyFill="1" applyBorder="1" applyAlignment="1" applyProtection="1">
      <alignment horizontal="justify" vertical="center" wrapText="1"/>
    </xf>
    <xf numFmtId="164" fontId="16" fillId="4" borderId="13" xfId="12" applyFont="1" applyFill="1" applyBorder="1" applyAlignment="1" applyProtection="1"/>
    <xf numFmtId="164" fontId="16" fillId="4" borderId="13" xfId="12" applyFont="1" applyFill="1" applyBorder="1" applyAlignment="1" applyProtection="1">
      <alignment horizontal="center" vertical="center"/>
    </xf>
    <xf numFmtId="164" fontId="16" fillId="4" borderId="13" xfId="12" applyFont="1" applyFill="1" applyBorder="1" applyAlignment="1" applyProtection="1">
      <alignment horizontal="justify" vertical="center" wrapText="1"/>
    </xf>
    <xf numFmtId="164" fontId="16" fillId="4" borderId="13" xfId="12" applyFont="1" applyFill="1" applyBorder="1" applyAlignment="1" applyProtection="1">
      <alignment horizontal="justify" vertical="top"/>
    </xf>
    <xf numFmtId="0" fontId="17" fillId="4" borderId="9" xfId="0" applyFont="1" applyFill="1" applyBorder="1" applyAlignment="1" applyProtection="1">
      <alignment horizontal="justify" vertical="center"/>
    </xf>
    <xf numFmtId="0" fontId="17" fillId="4" borderId="9" xfId="0" applyFont="1" applyFill="1" applyBorder="1" applyAlignment="1" applyProtection="1">
      <alignment horizontal="center" vertical="center"/>
    </xf>
    <xf numFmtId="0" fontId="17" fillId="4" borderId="9" xfId="0" applyFont="1" applyFill="1" applyBorder="1" applyAlignment="1" applyProtection="1">
      <alignment horizontal="justify" vertical="center" wrapText="1"/>
    </xf>
    <xf numFmtId="164" fontId="17" fillId="4" borderId="9" xfId="12" applyFont="1" applyFill="1" applyBorder="1" applyAlignment="1" applyProtection="1">
      <alignment horizontal="justify" vertical="top"/>
    </xf>
    <xf numFmtId="164" fontId="17" fillId="4" borderId="9" xfId="12" applyFont="1" applyFill="1" applyBorder="1" applyAlignment="1" applyProtection="1">
      <alignment horizontal="justify" vertical="center"/>
    </xf>
    <xf numFmtId="0" fontId="17" fillId="4" borderId="9" xfId="0" applyNumberFormat="1" applyFont="1" applyFill="1" applyBorder="1" applyAlignment="1" applyProtection="1">
      <alignment horizontal="justify" vertical="center" wrapText="1"/>
    </xf>
    <xf numFmtId="0" fontId="16" fillId="0" borderId="6" xfId="0" applyNumberFormat="1" applyFont="1" applyFill="1" applyBorder="1" applyAlignment="1" applyProtection="1">
      <alignment horizontal="justify" vertical="center" wrapText="1"/>
    </xf>
    <xf numFmtId="0" fontId="17" fillId="3" borderId="14" xfId="20" applyFont="1" applyFill="1" applyBorder="1" applyAlignment="1" applyProtection="1">
      <alignment horizontal="justify" vertical="top" wrapText="1"/>
    </xf>
    <xf numFmtId="0" fontId="17" fillId="3" borderId="14" xfId="20" applyFont="1" applyFill="1" applyBorder="1" applyAlignment="1" applyProtection="1">
      <alignment horizontal="justify" vertical="top"/>
    </xf>
    <xf numFmtId="0" fontId="20" fillId="0" borderId="14" xfId="20" applyBorder="1"/>
    <xf numFmtId="0" fontId="0" fillId="0" borderId="14" xfId="0" applyBorder="1"/>
    <xf numFmtId="0" fontId="13" fillId="3" borderId="14" xfId="20" applyFont="1" applyFill="1" applyBorder="1" applyAlignment="1" applyProtection="1">
      <alignment horizontal="justify" vertical="center" wrapText="1"/>
    </xf>
    <xf numFmtId="0" fontId="13" fillId="3" borderId="14" xfId="20" applyFont="1" applyFill="1" applyBorder="1" applyAlignment="1" applyProtection="1">
      <alignment horizontal="justify" vertical="center"/>
    </xf>
    <xf numFmtId="0" fontId="16" fillId="3" borderId="14" xfId="20" applyFont="1" applyFill="1" applyBorder="1" applyAlignment="1" applyProtection="1">
      <alignment horizontal="center" vertical="center" wrapText="1"/>
    </xf>
    <xf numFmtId="0" fontId="16" fillId="3" borderId="14" xfId="20" applyFont="1" applyFill="1" applyBorder="1" applyAlignment="1" applyProtection="1">
      <alignment horizontal="left" vertical="center" wrapText="1"/>
    </xf>
    <xf numFmtId="0" fontId="16" fillId="3" borderId="14" xfId="20" applyFont="1" applyFill="1" applyBorder="1" applyAlignment="1" applyProtection="1">
      <alignment horizontal="justify" vertical="center" wrapText="1"/>
    </xf>
    <xf numFmtId="44" fontId="16" fillId="3" borderId="14" xfId="21" applyFont="1" applyFill="1" applyBorder="1" applyAlignment="1" applyProtection="1">
      <alignment vertical="center" wrapText="1"/>
    </xf>
    <xf numFmtId="44" fontId="16" fillId="3" borderId="14" xfId="21" applyFont="1" applyFill="1" applyBorder="1" applyAlignment="1" applyProtection="1">
      <alignment horizontal="center" vertical="center" wrapText="1"/>
    </xf>
    <xf numFmtId="0" fontId="16" fillId="3" borderId="14" xfId="20" applyNumberFormat="1" applyFont="1" applyFill="1" applyBorder="1" applyAlignment="1" applyProtection="1">
      <alignment horizontal="justify" vertical="center" wrapText="1"/>
    </xf>
    <xf numFmtId="0" fontId="20" fillId="0" borderId="14" xfId="20" applyBorder="1" applyAlignment="1">
      <alignment horizontal="left" vertical="center"/>
    </xf>
    <xf numFmtId="44" fontId="16" fillId="3" borderId="14" xfId="20" applyNumberFormat="1" applyFont="1" applyFill="1" applyBorder="1" applyAlignment="1" applyProtection="1">
      <alignment horizontal="center" vertical="center" wrapText="1"/>
    </xf>
    <xf numFmtId="0" fontId="16" fillId="2" borderId="14" xfId="20" applyFont="1" applyFill="1" applyBorder="1" applyAlignment="1" applyProtection="1">
      <alignment horizontal="left" vertical="center" wrapText="1"/>
    </xf>
    <xf numFmtId="0" fontId="16" fillId="2" borderId="14" xfId="20" applyNumberFormat="1" applyFont="1" applyFill="1" applyBorder="1" applyAlignment="1" applyProtection="1">
      <alignment horizontal="justify" vertical="center" wrapText="1"/>
    </xf>
    <xf numFmtId="8" fontId="16" fillId="2" borderId="14" xfId="21" applyNumberFormat="1" applyFont="1" applyFill="1" applyBorder="1" applyAlignment="1" applyProtection="1">
      <alignment horizontal="center" vertical="center" wrapText="1"/>
    </xf>
    <xf numFmtId="44" fontId="16" fillId="2" borderId="14" xfId="21" applyFont="1" applyFill="1" applyBorder="1" applyAlignment="1" applyProtection="1">
      <alignment horizontal="center" vertical="center" wrapText="1"/>
    </xf>
    <xf numFmtId="44" fontId="16" fillId="2" borderId="14" xfId="20" applyNumberFormat="1" applyFont="1" applyFill="1" applyBorder="1" applyAlignment="1" applyProtection="1">
      <alignment horizontal="center" vertical="center" wrapText="1"/>
    </xf>
    <xf numFmtId="0" fontId="1" fillId="2" borderId="14" xfId="20" applyFont="1" applyFill="1" applyBorder="1" applyAlignment="1">
      <alignment vertical="center" wrapText="1"/>
    </xf>
    <xf numFmtId="0" fontId="16" fillId="2" borderId="14" xfId="20" applyFont="1" applyFill="1" applyBorder="1" applyAlignment="1" applyProtection="1">
      <alignment horizontal="center" vertical="center" wrapText="1"/>
    </xf>
    <xf numFmtId="0" fontId="16" fillId="3" borderId="14" xfId="20" applyFont="1" applyFill="1" applyBorder="1" applyAlignment="1" applyProtection="1">
      <alignment horizontal="center" vertical="center"/>
    </xf>
    <xf numFmtId="0" fontId="20" fillId="0" borderId="14" xfId="20" applyBorder="1" applyAlignment="1">
      <alignment horizontal="left" vertical="center" wrapText="1"/>
    </xf>
    <xf numFmtId="44" fontId="16" fillId="3" borderId="14" xfId="21" applyFont="1" applyFill="1" applyBorder="1" applyAlignment="1" applyProtection="1">
      <alignment horizontal="center"/>
    </xf>
    <xf numFmtId="44" fontId="16" fillId="3" borderId="14" xfId="21" applyFont="1" applyFill="1" applyBorder="1" applyAlignment="1" applyProtection="1">
      <alignment horizontal="left"/>
    </xf>
    <xf numFmtId="44" fontId="12" fillId="3" borderId="14" xfId="21" applyFont="1" applyFill="1" applyBorder="1" applyAlignment="1" applyProtection="1">
      <alignment horizontal="justify" vertical="center" wrapText="1"/>
    </xf>
    <xf numFmtId="44" fontId="12" fillId="3" borderId="14" xfId="21" applyFont="1" applyFill="1" applyBorder="1" applyAlignment="1" applyProtection="1"/>
    <xf numFmtId="44" fontId="16" fillId="3" borderId="14" xfId="21" applyFont="1" applyFill="1" applyBorder="1" applyAlignment="1" applyProtection="1">
      <alignment horizontal="justify" vertical="center" wrapText="1"/>
    </xf>
    <xf numFmtId="44" fontId="16" fillId="3" borderId="14" xfId="21" applyFont="1" applyFill="1" applyBorder="1" applyAlignment="1" applyProtection="1"/>
    <xf numFmtId="44" fontId="16" fillId="3" borderId="14" xfId="21" applyFont="1" applyFill="1" applyBorder="1" applyAlignment="1" applyProtection="1">
      <alignment horizontal="center" vertical="center"/>
    </xf>
    <xf numFmtId="0" fontId="16" fillId="3" borderId="14" xfId="20" applyFont="1" applyFill="1" applyBorder="1" applyAlignment="1" applyProtection="1">
      <alignment horizontal="center"/>
    </xf>
    <xf numFmtId="0" fontId="16" fillId="3" borderId="14" xfId="20" applyFont="1" applyFill="1" applyBorder="1" applyAlignment="1" applyProtection="1">
      <alignment horizontal="left"/>
    </xf>
    <xf numFmtId="0" fontId="14" fillId="3" borderId="14" xfId="20" applyFont="1" applyFill="1" applyBorder="1" applyAlignment="1" applyProtection="1">
      <alignment horizontal="center" vertical="center" wrapText="1"/>
    </xf>
    <xf numFmtId="44" fontId="16" fillId="3" borderId="14" xfId="21" applyFont="1" applyFill="1" applyBorder="1" applyProtection="1"/>
    <xf numFmtId="44" fontId="16" fillId="3" borderId="14" xfId="21" applyFont="1" applyFill="1" applyBorder="1" applyAlignment="1" applyProtection="1">
      <alignment horizontal="right"/>
    </xf>
    <xf numFmtId="0" fontId="12" fillId="3" borderId="14" xfId="20" applyFont="1" applyFill="1" applyBorder="1" applyAlignment="1" applyProtection="1">
      <alignment horizontal="justify" vertical="center" wrapText="1"/>
    </xf>
    <xf numFmtId="0" fontId="16" fillId="3" borderId="14" xfId="20" applyFont="1" applyFill="1" applyBorder="1" applyAlignment="1" applyProtection="1">
      <alignment horizontal="justify" vertical="center"/>
    </xf>
    <xf numFmtId="0" fontId="16" fillId="3" borderId="14" xfId="20" applyFont="1" applyFill="1" applyBorder="1" applyAlignment="1" applyProtection="1">
      <alignment horizontal="left" vertical="center"/>
    </xf>
    <xf numFmtId="44" fontId="16" fillId="3" borderId="14" xfId="21" applyFont="1" applyFill="1" applyBorder="1" applyAlignment="1" applyProtection="1">
      <alignment horizontal="justify" vertical="top"/>
    </xf>
    <xf numFmtId="44" fontId="16" fillId="3" borderId="14" xfId="21" applyFont="1" applyFill="1" applyBorder="1" applyAlignment="1" applyProtection="1">
      <alignment horizontal="justify" vertical="center"/>
    </xf>
    <xf numFmtId="0" fontId="12" fillId="3" borderId="14" xfId="20" applyFont="1" applyFill="1" applyBorder="1" applyAlignment="1" applyProtection="1">
      <alignment horizontal="justify" vertical="center"/>
    </xf>
    <xf numFmtId="0" fontId="12" fillId="3" borderId="14" xfId="20" applyFont="1" applyFill="1" applyBorder="1" applyAlignment="1" applyProtection="1">
      <alignment horizontal="left" vertical="center"/>
    </xf>
    <xf numFmtId="0" fontId="13" fillId="3" borderId="14" xfId="20" applyFont="1" applyFill="1" applyBorder="1" applyAlignment="1" applyProtection="1">
      <alignment horizontal="justify" vertical="top"/>
    </xf>
    <xf numFmtId="0" fontId="12" fillId="3" borderId="14" xfId="20" applyNumberFormat="1" applyFont="1" applyFill="1" applyBorder="1" applyAlignment="1" applyProtection="1">
      <alignment horizontal="justify" vertical="center" wrapText="1"/>
    </xf>
    <xf numFmtId="0" fontId="13" fillId="3" borderId="14" xfId="20" applyFont="1" applyFill="1" applyBorder="1" applyAlignment="1" applyProtection="1">
      <alignment horizontal="justify" vertical="top" wrapText="1"/>
    </xf>
    <xf numFmtId="44" fontId="13" fillId="3" borderId="14" xfId="21" applyFont="1" applyFill="1" applyBorder="1" applyAlignment="1" applyProtection="1">
      <alignment horizontal="justify" vertical="top"/>
    </xf>
    <xf numFmtId="0" fontId="0" fillId="0" borderId="14" xfId="0" applyBorder="1" applyAlignment="1">
      <alignment horizontal="left"/>
    </xf>
    <xf numFmtId="0" fontId="12" fillId="4" borderId="9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6" fillId="3" borderId="6" xfId="0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justify" vertical="center" wrapText="1"/>
    </xf>
    <xf numFmtId="0" fontId="16" fillId="0" borderId="3" xfId="0" applyNumberFormat="1" applyFont="1" applyFill="1" applyBorder="1" applyAlignment="1" applyProtection="1">
      <alignment horizontal="justify" vertical="center" wrapText="1"/>
    </xf>
    <xf numFmtId="164" fontId="16" fillId="0" borderId="17" xfId="14" applyFont="1" applyFill="1" applyBorder="1" applyAlignment="1" applyProtection="1">
      <alignment horizontal="center" vertical="center" wrapText="1"/>
    </xf>
    <xf numFmtId="0" fontId="16" fillId="3" borderId="18" xfId="0" applyNumberFormat="1" applyFont="1" applyFill="1" applyBorder="1" applyAlignment="1" applyProtection="1">
      <alignment horizontal="justify" vertical="center" wrapText="1"/>
    </xf>
    <xf numFmtId="0" fontId="16" fillId="0" borderId="17" xfId="3" applyFont="1" applyFill="1" applyBorder="1" applyAlignment="1" applyProtection="1">
      <alignment horizontal="center" vertical="center" wrapText="1"/>
    </xf>
    <xf numFmtId="0" fontId="16" fillId="3" borderId="0" xfId="0" applyNumberFormat="1" applyFont="1" applyFill="1" applyBorder="1" applyAlignment="1" applyProtection="1">
      <alignment horizontal="justify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NumberFormat="1" applyFont="1" applyFill="1" applyBorder="1" applyAlignment="1" applyProtection="1">
      <alignment horizontal="justify" vertical="center" wrapText="1"/>
    </xf>
    <xf numFmtId="164" fontId="16" fillId="4" borderId="17" xfId="13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justify" vertical="top"/>
    </xf>
    <xf numFmtId="0" fontId="16" fillId="4" borderId="19" xfId="0" applyNumberFormat="1" applyFont="1" applyFill="1" applyBorder="1" applyAlignment="1" applyProtection="1">
      <alignment horizontal="justify" vertical="center" wrapText="1"/>
    </xf>
    <xf numFmtId="0" fontId="16" fillId="4" borderId="20" xfId="0" applyNumberFormat="1" applyFont="1" applyFill="1" applyBorder="1" applyAlignment="1" applyProtection="1">
      <alignment horizontal="justify" vertical="center" wrapText="1"/>
    </xf>
    <xf numFmtId="0" fontId="16" fillId="4" borderId="21" xfId="0" applyNumberFormat="1" applyFont="1" applyFill="1" applyBorder="1" applyAlignment="1" applyProtection="1">
      <alignment horizontal="justify" vertical="center" wrapText="1"/>
    </xf>
    <xf numFmtId="164" fontId="16" fillId="0" borderId="22" xfId="14" applyFont="1" applyFill="1" applyBorder="1" applyAlignment="1" applyProtection="1">
      <alignment horizontal="center" vertical="center" wrapText="1"/>
    </xf>
    <xf numFmtId="0" fontId="16" fillId="4" borderId="23" xfId="0" applyNumberFormat="1" applyFont="1" applyFill="1" applyBorder="1" applyAlignment="1" applyProtection="1">
      <alignment horizontal="justify" vertical="center" wrapText="1"/>
    </xf>
    <xf numFmtId="0" fontId="16" fillId="4" borderId="12" xfId="0" applyNumberFormat="1" applyFont="1" applyFill="1" applyBorder="1" applyAlignment="1" applyProtection="1">
      <alignment horizontal="justify" vertical="center" wrapText="1"/>
    </xf>
    <xf numFmtId="164" fontId="16" fillId="0" borderId="12" xfId="14" applyFont="1" applyFill="1" applyBorder="1" applyAlignment="1" applyProtection="1">
      <alignment horizontal="center" vertical="center" wrapText="1"/>
    </xf>
    <xf numFmtId="164" fontId="16" fillId="4" borderId="24" xfId="12" applyFont="1" applyFill="1" applyBorder="1" applyAlignment="1" applyProtection="1">
      <alignment horizontal="center"/>
    </xf>
    <xf numFmtId="164" fontId="12" fillId="4" borderId="24" xfId="12" applyFont="1" applyFill="1" applyBorder="1" applyAlignment="1" applyProtection="1">
      <alignment horizontal="justify" vertical="center" wrapText="1"/>
    </xf>
    <xf numFmtId="0" fontId="14" fillId="4" borderId="24" xfId="0" applyFont="1" applyFill="1" applyBorder="1" applyAlignment="1" applyProtection="1">
      <alignment horizontal="center" vertical="center" wrapText="1"/>
    </xf>
    <xf numFmtId="164" fontId="16" fillId="4" borderId="24" xfId="12" applyFont="1" applyFill="1" applyBorder="1" applyAlignment="1" applyProtection="1">
      <alignment horizontal="justify" vertical="center" wrapText="1"/>
    </xf>
    <xf numFmtId="0" fontId="16" fillId="4" borderId="24" xfId="0" applyFont="1" applyFill="1" applyBorder="1" applyAlignment="1" applyProtection="1">
      <alignment horizontal="justify" vertical="center" wrapText="1"/>
    </xf>
    <xf numFmtId="164" fontId="16" fillId="4" borderId="24" xfId="12" applyFont="1" applyFill="1" applyBorder="1" applyAlignment="1" applyProtection="1"/>
    <xf numFmtId="0" fontId="16" fillId="4" borderId="24" xfId="0" applyFont="1" applyFill="1" applyBorder="1" applyAlignment="1" applyProtection="1">
      <alignment horizontal="center"/>
    </xf>
    <xf numFmtId="164" fontId="16" fillId="4" borderId="24" xfId="12" applyFont="1" applyFill="1" applyBorder="1" applyAlignment="1" applyProtection="1">
      <alignment horizontal="center" vertical="center"/>
    </xf>
    <xf numFmtId="0" fontId="16" fillId="4" borderId="24" xfId="0" applyNumberFormat="1" applyFont="1" applyFill="1" applyBorder="1" applyAlignment="1" applyProtection="1">
      <alignment horizontal="justify" vertical="center" wrapText="1"/>
    </xf>
    <xf numFmtId="164" fontId="16" fillId="4" borderId="24" xfId="12" applyFont="1" applyFill="1" applyBorder="1" applyAlignment="1" applyProtection="1">
      <alignment horizontal="right"/>
    </xf>
    <xf numFmtId="164" fontId="16" fillId="4" borderId="17" xfId="12" applyFont="1" applyFill="1" applyBorder="1" applyAlignment="1" applyProtection="1">
      <alignment horizontal="right"/>
    </xf>
    <xf numFmtId="0" fontId="12" fillId="4" borderId="24" xfId="0" applyFont="1" applyFill="1" applyBorder="1" applyAlignment="1" applyProtection="1">
      <alignment horizontal="justify" vertical="center" wrapText="1"/>
    </xf>
    <xf numFmtId="0" fontId="16" fillId="4" borderId="24" xfId="0" applyFont="1" applyFill="1" applyBorder="1" applyAlignment="1" applyProtection="1">
      <alignment horizontal="justify" vertical="center"/>
    </xf>
    <xf numFmtId="0" fontId="16" fillId="4" borderId="24" xfId="0" applyFont="1" applyFill="1" applyBorder="1" applyAlignment="1" applyProtection="1">
      <alignment horizontal="center" vertical="center"/>
    </xf>
    <xf numFmtId="164" fontId="16" fillId="4" borderId="24" xfId="12" applyFont="1" applyFill="1" applyBorder="1" applyAlignment="1" applyProtection="1">
      <alignment horizontal="justify" vertical="top"/>
    </xf>
    <xf numFmtId="164" fontId="16" fillId="4" borderId="24" xfId="12" applyFont="1" applyFill="1" applyBorder="1" applyAlignment="1" applyProtection="1">
      <alignment horizontal="justify" vertical="center"/>
    </xf>
    <xf numFmtId="0" fontId="12" fillId="4" borderId="24" xfId="0" applyNumberFormat="1" applyFont="1" applyFill="1" applyBorder="1" applyAlignment="1" applyProtection="1">
      <alignment horizontal="center" vertical="center" wrapText="1"/>
    </xf>
    <xf numFmtId="0" fontId="12" fillId="4" borderId="24" xfId="0" applyFont="1" applyFill="1" applyBorder="1" applyAlignment="1" applyProtection="1">
      <alignment horizontal="justify" vertical="center"/>
    </xf>
    <xf numFmtId="0" fontId="12" fillId="4" borderId="24" xfId="0" applyFont="1" applyFill="1" applyBorder="1" applyAlignment="1" applyProtection="1">
      <alignment horizontal="center" vertical="center"/>
    </xf>
    <xf numFmtId="0" fontId="13" fillId="4" borderId="24" xfId="0" applyFont="1" applyFill="1" applyBorder="1" applyAlignment="1" applyProtection="1">
      <alignment horizontal="justify" vertical="top"/>
    </xf>
    <xf numFmtId="0" fontId="12" fillId="4" borderId="24" xfId="0" applyNumberFormat="1" applyFont="1" applyFill="1" applyBorder="1" applyAlignment="1" applyProtection="1">
      <alignment horizontal="justify" vertical="center" wrapText="1"/>
    </xf>
    <xf numFmtId="0" fontId="5" fillId="2" borderId="14" xfId="0" applyFont="1" applyFill="1" applyBorder="1"/>
    <xf numFmtId="0" fontId="5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44" fontId="5" fillId="2" borderId="14" xfId="0" applyNumberFormat="1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vertical="center"/>
    </xf>
    <xf numFmtId="0" fontId="21" fillId="2" borderId="14" xfId="0" applyFont="1" applyFill="1" applyBorder="1" applyAlignment="1">
      <alignment vertical="center" wrapText="1"/>
    </xf>
    <xf numFmtId="44" fontId="21" fillId="2" borderId="14" xfId="0" applyNumberFormat="1" applyFont="1" applyFill="1" applyBorder="1" applyAlignment="1">
      <alignment vertical="center"/>
    </xf>
    <xf numFmtId="44" fontId="24" fillId="2" borderId="0" xfId="0" applyNumberFormat="1" applyFont="1" applyFill="1"/>
    <xf numFmtId="0" fontId="21" fillId="2" borderId="14" xfId="0" applyFont="1" applyFill="1" applyBorder="1" applyAlignment="1">
      <alignment horizontal="left" vertical="center" wrapText="1"/>
    </xf>
    <xf numFmtId="0" fontId="0" fillId="2" borderId="14" xfId="0" applyFont="1" applyFill="1" applyBorder="1"/>
    <xf numFmtId="0" fontId="7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vertical="center"/>
    </xf>
    <xf numFmtId="0" fontId="7" fillId="2" borderId="14" xfId="0" applyFont="1" applyFill="1" applyBorder="1" applyAlignment="1">
      <alignment vertical="center" wrapText="1"/>
    </xf>
    <xf numFmtId="44" fontId="7" fillId="2" borderId="14" xfId="0" applyNumberFormat="1" applyFont="1" applyFill="1" applyBorder="1" applyAlignment="1">
      <alignment vertical="center"/>
    </xf>
    <xf numFmtId="0" fontId="8" fillId="2" borderId="14" xfId="0" applyFont="1" applyFill="1" applyBorder="1"/>
    <xf numFmtId="0" fontId="22" fillId="2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vertical="center" wrapText="1"/>
    </xf>
    <xf numFmtId="44" fontId="21" fillId="2" borderId="15" xfId="0" applyNumberFormat="1" applyFont="1" applyFill="1" applyBorder="1" applyAlignment="1">
      <alignment vertical="center"/>
    </xf>
    <xf numFmtId="0" fontId="5" fillId="2" borderId="14" xfId="0" applyFont="1" applyFill="1" applyBorder="1" applyAlignment="1">
      <alignment vertical="center" wrapText="1"/>
    </xf>
    <xf numFmtId="44" fontId="5" fillId="2" borderId="1" xfId="0" applyNumberFormat="1" applyFont="1" applyFill="1" applyBorder="1" applyAlignment="1">
      <alignment vertical="center"/>
    </xf>
    <xf numFmtId="0" fontId="5" fillId="2" borderId="14" xfId="0" applyFont="1" applyFill="1" applyBorder="1" applyAlignment="1">
      <alignment horizontal="left" vertical="center" wrapText="1"/>
    </xf>
    <xf numFmtId="0" fontId="9" fillId="2" borderId="14" xfId="0" applyFont="1" applyFill="1" applyBorder="1"/>
    <xf numFmtId="44" fontId="7" fillId="2" borderId="16" xfId="0" applyNumberFormat="1" applyFont="1" applyFill="1" applyBorder="1" applyAlignment="1">
      <alignment vertical="center"/>
    </xf>
    <xf numFmtId="0" fontId="10" fillId="2" borderId="14" xfId="0" applyFont="1" applyFill="1" applyBorder="1" applyAlignment="1">
      <alignment vertical="center" wrapText="1"/>
    </xf>
    <xf numFmtId="44" fontId="5" fillId="2" borderId="14" xfId="0" applyNumberFormat="1" applyFont="1" applyFill="1" applyBorder="1" applyAlignment="1">
      <alignment vertical="center"/>
    </xf>
    <xf numFmtId="44" fontId="5" fillId="2" borderId="15" xfId="0" applyNumberFormat="1" applyFont="1" applyFill="1" applyBorder="1" applyAlignment="1">
      <alignment vertical="center"/>
    </xf>
    <xf numFmtId="0" fontId="7" fillId="2" borderId="14" xfId="0" applyFont="1" applyFill="1" applyBorder="1" applyAlignment="1">
      <alignment horizontal="left" vertical="center"/>
    </xf>
    <xf numFmtId="0" fontId="8" fillId="2" borderId="16" xfId="0" applyFont="1" applyFill="1" applyBorder="1"/>
    <xf numFmtId="0" fontId="8" fillId="2" borderId="14" xfId="0" applyFont="1" applyFill="1" applyBorder="1" applyAlignment="1">
      <alignment horizontal="left" vertical="center"/>
    </xf>
    <xf numFmtId="44" fontId="8" fillId="2" borderId="14" xfId="0" applyNumberFormat="1" applyFont="1" applyFill="1" applyBorder="1"/>
    <xf numFmtId="44" fontId="23" fillId="2" borderId="14" xfId="0" applyNumberFormat="1" applyFont="1" applyFill="1" applyBorder="1"/>
    <xf numFmtId="0" fontId="23" fillId="2" borderId="14" xfId="0" applyFont="1" applyFill="1" applyBorder="1"/>
    <xf numFmtId="0" fontId="23" fillId="2" borderId="14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vertical="center"/>
    </xf>
    <xf numFmtId="0" fontId="12" fillId="2" borderId="4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2" fillId="3" borderId="14" xfId="20" applyFont="1" applyFill="1" applyBorder="1" applyAlignment="1" applyProtection="1">
      <alignment horizontal="center" vertical="center" wrapText="1"/>
    </xf>
    <xf numFmtId="0" fontId="19" fillId="3" borderId="14" xfId="20" applyFont="1" applyFill="1" applyBorder="1" applyAlignment="1">
      <alignment horizontal="center" vertical="center"/>
    </xf>
    <xf numFmtId="0" fontId="12" fillId="3" borderId="14" xfId="20" applyFont="1" applyFill="1" applyBorder="1" applyAlignment="1" applyProtection="1">
      <alignment horizontal="center" vertical="center"/>
    </xf>
    <xf numFmtId="0" fontId="12" fillId="0" borderId="14" xfId="20" applyFont="1" applyFill="1" applyBorder="1" applyAlignment="1" applyProtection="1">
      <alignment horizontal="center" vertical="center" wrapText="1"/>
    </xf>
  </cellXfs>
  <cellStyles count="24">
    <cellStyle name="Euro" xfId="1"/>
    <cellStyle name="Euro 2" xfId="12"/>
    <cellStyle name="Euro 2 2" xfId="18"/>
    <cellStyle name="Euro 2 3" xfId="22"/>
    <cellStyle name="Euro 3" xfId="2"/>
    <cellStyle name="Euro 3 10" xfId="11"/>
    <cellStyle name="Euro 3 2" xfId="13"/>
    <cellStyle name="Euro 3 2 2 2" xfId="4"/>
    <cellStyle name="Euro 3 2 2 2 2" xfId="7"/>
    <cellStyle name="Euro 3 2 2 2 3" xfId="8"/>
    <cellStyle name="Euro 3 2 2 2 3 2" xfId="10"/>
    <cellStyle name="Euro 3 2 2 2 3 3" xfId="14"/>
    <cellStyle name="Euro 3 5" xfId="6"/>
    <cellStyle name="Euro 3 5 2" xfId="15"/>
    <cellStyle name="Euro 3 8" xfId="5"/>
    <cellStyle name="Euro 4" xfId="17"/>
    <cellStyle name="Euro 5" xfId="21"/>
    <cellStyle name="Migliaia 2" xfId="19"/>
    <cellStyle name="Migliaia 2 2" xfId="23"/>
    <cellStyle name="Normale" xfId="0" builtinId="0"/>
    <cellStyle name="Normale 2" xfId="3"/>
    <cellStyle name="Normale 3" xfId="16"/>
    <cellStyle name="Normale 4" xfId="9"/>
    <cellStyle name="Normale 5" xfId="20"/>
  </cellStyles>
  <dxfs count="0"/>
  <tableStyles count="0" defaultTableStyle="TableStyleMedium2" defaultPivotStyle="PivotStyleLight16"/>
  <colors>
    <mruColors>
      <color rgb="FFDC24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70"/>
  <sheetViews>
    <sheetView tabSelected="1" topLeftCell="A8" zoomScale="90" zoomScaleNormal="90" workbookViewId="0">
      <selection activeCell="H16" sqref="H16"/>
    </sheetView>
  </sheetViews>
  <sheetFormatPr defaultColWidth="21.7109375" defaultRowHeight="105.75" customHeight="1" x14ac:dyDescent="0.25"/>
  <cols>
    <col min="1" max="1" width="5" style="185" customWidth="1"/>
    <col min="2" max="2" width="22.5703125" style="185" bestFit="1" customWidth="1"/>
    <col min="3" max="3" width="38.85546875" style="185" customWidth="1"/>
    <col min="4" max="4" width="26" style="185" customWidth="1"/>
    <col min="5" max="5" width="20.85546875" style="185" bestFit="1" customWidth="1"/>
    <col min="6" max="6" width="23.5703125" style="185" customWidth="1"/>
    <col min="7" max="7" width="23.7109375" style="185" customWidth="1"/>
    <col min="8" max="8" width="120.140625" style="199" customWidth="1"/>
    <col min="9" max="16384" width="21.7109375" style="185"/>
  </cols>
  <sheetData>
    <row r="1" spans="1:8" s="169" customFormat="1" ht="23.25" customHeight="1" x14ac:dyDescent="0.2">
      <c r="A1" s="204" t="s">
        <v>253</v>
      </c>
      <c r="B1" s="205"/>
      <c r="C1" s="205"/>
      <c r="D1" s="205"/>
      <c r="E1" s="205"/>
      <c r="F1" s="205"/>
      <c r="G1" s="205"/>
      <c r="H1" s="205"/>
    </row>
    <row r="2" spans="1:8" s="169" customFormat="1" ht="38.25" customHeight="1" x14ac:dyDescent="0.2">
      <c r="A2" s="170" t="s">
        <v>0</v>
      </c>
      <c r="B2" s="171" t="s">
        <v>1</v>
      </c>
      <c r="C2" s="172" t="s">
        <v>2</v>
      </c>
      <c r="D2" s="173" t="s">
        <v>3</v>
      </c>
      <c r="E2" s="173" t="s">
        <v>4</v>
      </c>
      <c r="F2" s="173" t="s">
        <v>5</v>
      </c>
      <c r="G2" s="173" t="s">
        <v>6</v>
      </c>
      <c r="H2" s="172" t="s">
        <v>7</v>
      </c>
    </row>
    <row r="3" spans="1:8" s="180" customFormat="1" ht="114" customHeight="1" x14ac:dyDescent="0.25">
      <c r="A3" s="174" t="s">
        <v>8</v>
      </c>
      <c r="B3" s="175" t="s">
        <v>31</v>
      </c>
      <c r="C3" s="176" t="s">
        <v>32</v>
      </c>
      <c r="D3" s="177">
        <f>98470.28+1685881.47+750269.43</f>
        <v>2534621.1800000002</v>
      </c>
      <c r="E3" s="178"/>
      <c r="F3" s="177"/>
      <c r="G3" s="177"/>
      <c r="H3" s="179" t="s">
        <v>262</v>
      </c>
    </row>
    <row r="4" spans="1:8" s="180" customFormat="1" ht="87.6" customHeight="1" x14ac:dyDescent="0.25">
      <c r="A4" s="174" t="s">
        <v>8</v>
      </c>
      <c r="B4" s="175" t="s">
        <v>34</v>
      </c>
      <c r="C4" s="176" t="s">
        <v>35</v>
      </c>
      <c r="D4" s="177">
        <v>26282</v>
      </c>
      <c r="E4" s="177"/>
      <c r="F4" s="177"/>
      <c r="G4" s="177"/>
      <c r="H4" s="179" t="s">
        <v>193</v>
      </c>
    </row>
    <row r="5" spans="1:8" s="180" customFormat="1" ht="87.6" customHeight="1" x14ac:dyDescent="0.25">
      <c r="A5" s="174" t="s">
        <v>8</v>
      </c>
      <c r="B5" s="175" t="s">
        <v>38</v>
      </c>
      <c r="C5" s="176" t="s">
        <v>39</v>
      </c>
      <c r="D5" s="177"/>
      <c r="E5" s="177">
        <v>5128</v>
      </c>
      <c r="F5" s="177"/>
      <c r="G5" s="177"/>
      <c r="H5" s="179" t="s">
        <v>40</v>
      </c>
    </row>
    <row r="6" spans="1:8" s="180" customFormat="1" ht="39" customHeight="1" x14ac:dyDescent="0.25">
      <c r="A6" s="174" t="s">
        <v>8</v>
      </c>
      <c r="B6" s="175" t="s">
        <v>41</v>
      </c>
      <c r="C6" s="176" t="s">
        <v>42</v>
      </c>
      <c r="D6" s="177">
        <v>36441.730000000003</v>
      </c>
      <c r="E6" s="177"/>
      <c r="F6" s="177"/>
      <c r="G6" s="177"/>
      <c r="H6" s="179" t="s">
        <v>43</v>
      </c>
    </row>
    <row r="7" spans="1:8" s="180" customFormat="1" ht="39" customHeight="1" x14ac:dyDescent="0.25">
      <c r="A7" s="174" t="s">
        <v>8</v>
      </c>
      <c r="B7" s="175" t="s">
        <v>44</v>
      </c>
      <c r="C7" s="176" t="s">
        <v>45</v>
      </c>
      <c r="D7" s="177">
        <v>63617.84</v>
      </c>
      <c r="E7" s="177"/>
      <c r="F7" s="177"/>
      <c r="G7" s="177"/>
      <c r="H7" s="179" t="s">
        <v>43</v>
      </c>
    </row>
    <row r="8" spans="1:8" s="180" customFormat="1" ht="39" customHeight="1" x14ac:dyDescent="0.25">
      <c r="A8" s="174" t="s">
        <v>8</v>
      </c>
      <c r="B8" s="175" t="s">
        <v>46</v>
      </c>
      <c r="C8" s="176" t="s">
        <v>47</v>
      </c>
      <c r="D8" s="177">
        <v>13172.92</v>
      </c>
      <c r="E8" s="177"/>
      <c r="F8" s="177"/>
      <c r="G8" s="177"/>
      <c r="H8" s="179" t="s">
        <v>268</v>
      </c>
    </row>
    <row r="9" spans="1:8" s="180" customFormat="1" ht="39" customHeight="1" x14ac:dyDescent="0.25">
      <c r="A9" s="174" t="s">
        <v>8</v>
      </c>
      <c r="B9" s="175" t="s">
        <v>48</v>
      </c>
      <c r="C9" s="176" t="s">
        <v>49</v>
      </c>
      <c r="D9" s="177"/>
      <c r="E9" s="177">
        <v>17167</v>
      </c>
      <c r="F9" s="177"/>
      <c r="G9" s="177"/>
      <c r="H9" s="179" t="s">
        <v>84</v>
      </c>
    </row>
    <row r="10" spans="1:8" s="180" customFormat="1" ht="46.9" customHeight="1" x14ac:dyDescent="0.25">
      <c r="A10" s="174" t="s">
        <v>8</v>
      </c>
      <c r="B10" s="175" t="s">
        <v>50</v>
      </c>
      <c r="C10" s="176" t="s">
        <v>51</v>
      </c>
      <c r="D10" s="177">
        <v>48218</v>
      </c>
      <c r="E10" s="177"/>
      <c r="F10" s="177"/>
      <c r="G10" s="177"/>
      <c r="H10" s="179" t="s">
        <v>194</v>
      </c>
    </row>
    <row r="11" spans="1:8" s="180" customFormat="1" ht="39" customHeight="1" x14ac:dyDescent="0.25">
      <c r="A11" s="174" t="s">
        <v>8</v>
      </c>
      <c r="B11" s="175" t="s">
        <v>52</v>
      </c>
      <c r="C11" s="176" t="s">
        <v>53</v>
      </c>
      <c r="D11" s="177">
        <v>52594</v>
      </c>
      <c r="E11" s="177"/>
      <c r="F11" s="177"/>
      <c r="G11" s="177"/>
      <c r="H11" s="179" t="s">
        <v>195</v>
      </c>
    </row>
    <row r="12" spans="1:8" s="180" customFormat="1" ht="39" customHeight="1" x14ac:dyDescent="0.25">
      <c r="A12" s="174" t="s">
        <v>8</v>
      </c>
      <c r="B12" s="175" t="s">
        <v>196</v>
      </c>
      <c r="C12" s="176" t="s">
        <v>54</v>
      </c>
      <c r="D12" s="177">
        <v>41491</v>
      </c>
      <c r="E12" s="177"/>
      <c r="F12" s="177"/>
      <c r="G12" s="177"/>
      <c r="H12" s="179" t="s">
        <v>43</v>
      </c>
    </row>
    <row r="13" spans="1:8" s="180" customFormat="1" ht="52.15" customHeight="1" x14ac:dyDescent="0.25">
      <c r="A13" s="174" t="s">
        <v>8</v>
      </c>
      <c r="B13" s="175" t="s">
        <v>248</v>
      </c>
      <c r="C13" s="176" t="s">
        <v>249</v>
      </c>
      <c r="D13" s="177"/>
      <c r="E13" s="177">
        <v>46805</v>
      </c>
      <c r="F13" s="177"/>
      <c r="G13" s="177"/>
      <c r="H13" s="179" t="s">
        <v>250</v>
      </c>
    </row>
    <row r="14" spans="1:8" s="180" customFormat="1" ht="39" customHeight="1" x14ac:dyDescent="0.25">
      <c r="A14" s="174" t="s">
        <v>8</v>
      </c>
      <c r="B14" s="175" t="s">
        <v>55</v>
      </c>
      <c r="C14" s="176" t="s">
        <v>56</v>
      </c>
      <c r="D14" s="177">
        <v>74216.600000000006</v>
      </c>
      <c r="E14" s="177"/>
      <c r="F14" s="177"/>
      <c r="G14" s="177"/>
      <c r="H14" s="179" t="s">
        <v>197</v>
      </c>
    </row>
    <row r="15" spans="1:8" s="180" customFormat="1" ht="39" customHeight="1" x14ac:dyDescent="0.25">
      <c r="A15" s="174" t="s">
        <v>8</v>
      </c>
      <c r="B15" s="175" t="s">
        <v>57</v>
      </c>
      <c r="C15" s="176" t="s">
        <v>198</v>
      </c>
      <c r="D15" s="177">
        <v>2000</v>
      </c>
      <c r="E15" s="177"/>
      <c r="F15" s="177"/>
      <c r="G15" s="177"/>
      <c r="H15" s="179" t="s">
        <v>201</v>
      </c>
    </row>
    <row r="16" spans="1:8" ht="162.6" customHeight="1" x14ac:dyDescent="0.25">
      <c r="A16" s="181" t="s">
        <v>8</v>
      </c>
      <c r="B16" s="182" t="s">
        <v>25</v>
      </c>
      <c r="C16" s="183" t="s">
        <v>26</v>
      </c>
      <c r="D16" s="184">
        <f>36461.45+20000</f>
        <v>56461.45</v>
      </c>
      <c r="E16" s="184">
        <f>7500+34800+46666.67</f>
        <v>88966.67</v>
      </c>
      <c r="F16" s="184"/>
      <c r="G16" s="184"/>
      <c r="H16" s="187" t="s">
        <v>270</v>
      </c>
    </row>
    <row r="17" spans="1:8" s="180" customFormat="1" ht="28.5" x14ac:dyDescent="0.25">
      <c r="A17" s="174" t="s">
        <v>8</v>
      </c>
      <c r="B17" s="175" t="s">
        <v>62</v>
      </c>
      <c r="C17" s="176" t="s">
        <v>63</v>
      </c>
      <c r="D17" s="177">
        <v>16142.96</v>
      </c>
      <c r="E17" s="177"/>
      <c r="F17" s="177"/>
      <c r="G17" s="177"/>
      <c r="H17" s="179" t="s">
        <v>43</v>
      </c>
    </row>
    <row r="18" spans="1:8" s="180" customFormat="1" ht="28.9" customHeight="1" x14ac:dyDescent="0.25">
      <c r="A18" s="174" t="s">
        <v>8</v>
      </c>
      <c r="B18" s="175" t="s">
        <v>64</v>
      </c>
      <c r="C18" s="176" t="s">
        <v>65</v>
      </c>
      <c r="D18" s="177">
        <v>242</v>
      </c>
      <c r="E18" s="177"/>
      <c r="F18" s="177"/>
      <c r="G18" s="177"/>
      <c r="H18" s="179" t="s">
        <v>43</v>
      </c>
    </row>
    <row r="19" spans="1:8" s="180" customFormat="1" ht="28.9" customHeight="1" x14ac:dyDescent="0.25">
      <c r="A19" s="174" t="s">
        <v>8</v>
      </c>
      <c r="B19" s="175" t="s">
        <v>66</v>
      </c>
      <c r="C19" s="176" t="s">
        <v>67</v>
      </c>
      <c r="D19" s="177">
        <f>54645+4298.83</f>
        <v>58943.83</v>
      </c>
      <c r="E19" s="177"/>
      <c r="F19" s="177"/>
      <c r="G19" s="177"/>
      <c r="H19" s="179" t="s">
        <v>244</v>
      </c>
    </row>
    <row r="20" spans="1:8" s="180" customFormat="1" ht="29.45" customHeight="1" x14ac:dyDescent="0.25">
      <c r="A20" s="174" t="s">
        <v>8</v>
      </c>
      <c r="B20" s="175" t="s">
        <v>21</v>
      </c>
      <c r="C20" s="176" t="s">
        <v>22</v>
      </c>
      <c r="D20" s="177">
        <v>0.01</v>
      </c>
      <c r="E20" s="177"/>
      <c r="F20" s="177"/>
      <c r="G20" s="177"/>
      <c r="H20" s="179" t="s">
        <v>43</v>
      </c>
    </row>
    <row r="21" spans="1:8" s="180" customFormat="1" ht="45.6" customHeight="1" x14ac:dyDescent="0.25">
      <c r="A21" s="174" t="s">
        <v>8</v>
      </c>
      <c r="B21" s="175" t="s">
        <v>70</v>
      </c>
      <c r="C21" s="176" t="s">
        <v>68</v>
      </c>
      <c r="D21" s="177"/>
      <c r="E21" s="177">
        <v>5000</v>
      </c>
      <c r="F21" s="177"/>
      <c r="G21" s="177"/>
      <c r="H21" s="179" t="s">
        <v>204</v>
      </c>
    </row>
    <row r="22" spans="1:8" s="180" customFormat="1" ht="36" customHeight="1" x14ac:dyDescent="0.25">
      <c r="A22" s="174" t="s">
        <v>8</v>
      </c>
      <c r="B22" s="175" t="s">
        <v>71</v>
      </c>
      <c r="C22" s="176" t="s">
        <v>69</v>
      </c>
      <c r="D22" s="177"/>
      <c r="E22" s="177">
        <v>7900</v>
      </c>
      <c r="F22" s="177"/>
      <c r="G22" s="177"/>
      <c r="H22" s="179" t="s">
        <v>204</v>
      </c>
    </row>
    <row r="23" spans="1:8" s="180" customFormat="1" ht="44.45" customHeight="1" x14ac:dyDescent="0.25">
      <c r="A23" s="174" t="s">
        <v>8</v>
      </c>
      <c r="B23" s="175" t="s">
        <v>15</v>
      </c>
      <c r="C23" s="176" t="s">
        <v>16</v>
      </c>
      <c r="D23" s="177"/>
      <c r="E23" s="177">
        <v>177068.1</v>
      </c>
      <c r="F23" s="177"/>
      <c r="G23" s="177"/>
      <c r="H23" s="179" t="s">
        <v>204</v>
      </c>
    </row>
    <row r="24" spans="1:8" s="180" customFormat="1" ht="36" customHeight="1" x14ac:dyDescent="0.25">
      <c r="A24" s="174" t="s">
        <v>8</v>
      </c>
      <c r="B24" s="175" t="s">
        <v>72</v>
      </c>
      <c r="C24" s="176" t="s">
        <v>203</v>
      </c>
      <c r="D24" s="177">
        <v>99116.18</v>
      </c>
      <c r="E24" s="177"/>
      <c r="F24" s="177"/>
      <c r="G24" s="177"/>
      <c r="H24" s="179" t="s">
        <v>205</v>
      </c>
    </row>
    <row r="25" spans="1:8" s="180" customFormat="1" ht="36" customHeight="1" x14ac:dyDescent="0.25">
      <c r="A25" s="174" t="s">
        <v>8</v>
      </c>
      <c r="B25" s="175" t="s">
        <v>206</v>
      </c>
      <c r="C25" s="176" t="s">
        <v>207</v>
      </c>
      <c r="D25" s="177"/>
      <c r="E25" s="177">
        <v>496.19</v>
      </c>
      <c r="F25" s="177"/>
      <c r="G25" s="177"/>
      <c r="H25" s="179" t="s">
        <v>208</v>
      </c>
    </row>
    <row r="26" spans="1:8" s="180" customFormat="1" ht="36" customHeight="1" x14ac:dyDescent="0.25">
      <c r="A26" s="174" t="s">
        <v>8</v>
      </c>
      <c r="B26" s="175" t="s">
        <v>209</v>
      </c>
      <c r="C26" s="176" t="s">
        <v>210</v>
      </c>
      <c r="D26" s="177">
        <v>603.67999999999995</v>
      </c>
      <c r="F26" s="177"/>
      <c r="G26" s="177"/>
      <c r="H26" s="179" t="s">
        <v>211</v>
      </c>
    </row>
    <row r="27" spans="1:8" s="180" customFormat="1" ht="33.6" customHeight="1" x14ac:dyDescent="0.25">
      <c r="A27" s="174" t="s">
        <v>8</v>
      </c>
      <c r="B27" s="175" t="s">
        <v>73</v>
      </c>
      <c r="C27" s="176" t="s">
        <v>74</v>
      </c>
      <c r="D27" s="177">
        <v>6002.71</v>
      </c>
      <c r="E27" s="177"/>
      <c r="F27" s="177"/>
      <c r="G27" s="177"/>
      <c r="H27" s="179" t="s">
        <v>205</v>
      </c>
    </row>
    <row r="28" spans="1:8" s="180" customFormat="1" ht="33.6" customHeight="1" x14ac:dyDescent="0.25">
      <c r="A28" s="174" t="s">
        <v>8</v>
      </c>
      <c r="B28" s="175" t="s">
        <v>212</v>
      </c>
      <c r="C28" s="176" t="s">
        <v>213</v>
      </c>
      <c r="D28" s="177"/>
      <c r="E28" s="177">
        <v>45.59</v>
      </c>
      <c r="F28" s="177"/>
      <c r="G28" s="177"/>
      <c r="H28" s="179" t="s">
        <v>208</v>
      </c>
    </row>
    <row r="29" spans="1:8" s="180" customFormat="1" ht="33.6" customHeight="1" x14ac:dyDescent="0.25">
      <c r="A29" s="174" t="s">
        <v>8</v>
      </c>
      <c r="B29" s="175" t="s">
        <v>214</v>
      </c>
      <c r="C29" s="176" t="s">
        <v>215</v>
      </c>
      <c r="D29" s="177"/>
      <c r="E29" s="177">
        <v>200</v>
      </c>
      <c r="F29" s="177"/>
      <c r="G29" s="177"/>
      <c r="H29" s="179" t="s">
        <v>208</v>
      </c>
    </row>
    <row r="30" spans="1:8" s="180" customFormat="1" ht="73.150000000000006" customHeight="1" x14ac:dyDescent="0.25">
      <c r="A30" s="174" t="s">
        <v>8</v>
      </c>
      <c r="B30" s="175" t="s">
        <v>187</v>
      </c>
      <c r="C30" s="186" t="s">
        <v>254</v>
      </c>
      <c r="D30" s="177">
        <v>12000</v>
      </c>
      <c r="E30" s="177"/>
      <c r="F30" s="177"/>
      <c r="G30" s="177"/>
      <c r="H30" s="179" t="s">
        <v>218</v>
      </c>
    </row>
    <row r="31" spans="1:8" ht="262.14999999999998" customHeight="1" x14ac:dyDescent="0.25">
      <c r="A31" s="181" t="s">
        <v>8</v>
      </c>
      <c r="B31" s="182" t="s">
        <v>19</v>
      </c>
      <c r="C31" s="183" t="s">
        <v>17</v>
      </c>
      <c r="D31" s="184">
        <f>706+1789+748.12+4550+14132.47+22832.56+2000</f>
        <v>46758.15</v>
      </c>
      <c r="E31" s="184">
        <v>20.399999999999999</v>
      </c>
      <c r="F31" s="184"/>
      <c r="G31" s="184"/>
      <c r="H31" s="187" t="s">
        <v>259</v>
      </c>
    </row>
    <row r="32" spans="1:8" s="180" customFormat="1" ht="53.45" customHeight="1" x14ac:dyDescent="0.25">
      <c r="A32" s="174" t="s">
        <v>9</v>
      </c>
      <c r="B32" s="175" t="s">
        <v>199</v>
      </c>
      <c r="C32" s="176" t="s">
        <v>59</v>
      </c>
      <c r="D32" s="177"/>
      <c r="E32" s="177"/>
      <c r="F32" s="177">
        <v>2000</v>
      </c>
      <c r="G32" s="177"/>
      <c r="H32" s="179" t="s">
        <v>200</v>
      </c>
    </row>
    <row r="33" spans="1:8" s="180" customFormat="1" ht="34.9" customHeight="1" x14ac:dyDescent="0.25">
      <c r="A33" s="174" t="s">
        <v>9</v>
      </c>
      <c r="B33" s="175" t="s">
        <v>238</v>
      </c>
      <c r="C33" s="176" t="s">
        <v>239</v>
      </c>
      <c r="D33" s="177"/>
      <c r="E33" s="177"/>
      <c r="F33" s="177"/>
      <c r="G33" s="177">
        <v>20000</v>
      </c>
      <c r="H33" s="179" t="s">
        <v>240</v>
      </c>
    </row>
    <row r="34" spans="1:8" s="180" customFormat="1" ht="135.6" customHeight="1" x14ac:dyDescent="0.25">
      <c r="A34" s="174" t="s">
        <v>9</v>
      </c>
      <c r="B34" s="175" t="s">
        <v>82</v>
      </c>
      <c r="C34" s="176" t="s">
        <v>219</v>
      </c>
      <c r="D34" s="177"/>
      <c r="E34" s="177"/>
      <c r="F34" s="177">
        <f>36461.45+12000+20000</f>
        <v>68461.45</v>
      </c>
      <c r="G34" s="177"/>
      <c r="H34" s="179" t="s">
        <v>220</v>
      </c>
    </row>
    <row r="35" spans="1:8" s="180" customFormat="1" ht="52.9" customHeight="1" x14ac:dyDescent="0.25">
      <c r="A35" s="174" t="s">
        <v>9</v>
      </c>
      <c r="B35" s="175" t="s">
        <v>58</v>
      </c>
      <c r="C35" s="176" t="s">
        <v>29</v>
      </c>
      <c r="D35" s="177"/>
      <c r="E35" s="177"/>
      <c r="F35" s="177">
        <v>12463.51</v>
      </c>
      <c r="G35" s="177"/>
      <c r="H35" s="179" t="s">
        <v>30</v>
      </c>
    </row>
    <row r="36" spans="1:8" s="180" customFormat="1" ht="52.9" customHeight="1" x14ac:dyDescent="0.25">
      <c r="A36" s="174" t="s">
        <v>9</v>
      </c>
      <c r="B36" s="175" t="s">
        <v>60</v>
      </c>
      <c r="C36" s="176" t="s">
        <v>61</v>
      </c>
      <c r="D36" s="177"/>
      <c r="E36" s="177"/>
      <c r="F36" s="177"/>
      <c r="G36" s="177">
        <f>34800+46666.67</f>
        <v>81466.67</v>
      </c>
      <c r="H36" s="179" t="s">
        <v>261</v>
      </c>
    </row>
    <row r="37" spans="1:8" s="180" customFormat="1" ht="52.9" customHeight="1" x14ac:dyDescent="0.25">
      <c r="A37" s="174" t="s">
        <v>9</v>
      </c>
      <c r="B37" s="182" t="s">
        <v>255</v>
      </c>
      <c r="C37" s="176" t="s">
        <v>256</v>
      </c>
      <c r="D37" s="177"/>
      <c r="E37" s="177"/>
      <c r="F37" s="177"/>
      <c r="G37" s="177">
        <v>170</v>
      </c>
      <c r="H37" s="179" t="s">
        <v>258</v>
      </c>
    </row>
    <row r="38" spans="1:8" ht="141" customHeight="1" x14ac:dyDescent="0.25">
      <c r="A38" s="181" t="s">
        <v>9</v>
      </c>
      <c r="B38" s="182" t="s">
        <v>36</v>
      </c>
      <c r="C38" s="183" t="s">
        <v>37</v>
      </c>
      <c r="D38" s="184"/>
      <c r="E38" s="184"/>
      <c r="F38" s="184">
        <f>1702.8+9000+5212+651.5+57499.2+20196+170</f>
        <v>94431.5</v>
      </c>
      <c r="G38" s="184"/>
      <c r="H38" s="179" t="s">
        <v>257</v>
      </c>
    </row>
    <row r="39" spans="1:8" s="180" customFormat="1" ht="50.45" customHeight="1" x14ac:dyDescent="0.25">
      <c r="A39" s="174" t="s">
        <v>9</v>
      </c>
      <c r="B39" s="175" t="s">
        <v>23</v>
      </c>
      <c r="C39" s="176" t="s">
        <v>24</v>
      </c>
      <c r="D39" s="177"/>
      <c r="E39" s="177"/>
      <c r="F39" s="177"/>
      <c r="G39" s="177">
        <v>11000</v>
      </c>
      <c r="H39" s="179" t="s">
        <v>6</v>
      </c>
    </row>
    <row r="40" spans="1:8" s="180" customFormat="1" ht="50.45" customHeight="1" x14ac:dyDescent="0.25">
      <c r="A40" s="174" t="s">
        <v>9</v>
      </c>
      <c r="B40" s="175" t="s">
        <v>222</v>
      </c>
      <c r="C40" s="176" t="s">
        <v>221</v>
      </c>
      <c r="D40" s="177"/>
      <c r="E40" s="177"/>
      <c r="F40" s="177">
        <v>61090.57</v>
      </c>
      <c r="G40" s="177"/>
      <c r="H40" s="179" t="s">
        <v>234</v>
      </c>
    </row>
    <row r="41" spans="1:8" s="180" customFormat="1" ht="50.45" customHeight="1" x14ac:dyDescent="0.25">
      <c r="A41" s="174" t="s">
        <v>9</v>
      </c>
      <c r="B41" s="175" t="s">
        <v>235</v>
      </c>
      <c r="C41" s="176" t="s">
        <v>236</v>
      </c>
      <c r="D41" s="177"/>
      <c r="E41" s="177"/>
      <c r="F41" s="177">
        <f>129411.39</f>
        <v>129411.39</v>
      </c>
      <c r="G41" s="177"/>
      <c r="H41" s="179" t="s">
        <v>237</v>
      </c>
    </row>
    <row r="42" spans="1:8" s="180" customFormat="1" ht="57" customHeight="1" x14ac:dyDescent="0.25">
      <c r="A42" s="174" t="s">
        <v>9</v>
      </c>
      <c r="B42" s="175" t="s">
        <v>18</v>
      </c>
      <c r="C42" s="176" t="s">
        <v>20</v>
      </c>
      <c r="D42" s="177"/>
      <c r="E42" s="177"/>
      <c r="F42" s="177">
        <f>200+15.01</f>
        <v>215.01</v>
      </c>
      <c r="G42" s="177"/>
      <c r="H42" s="179" t="s">
        <v>75</v>
      </c>
    </row>
    <row r="43" spans="1:8" s="180" customFormat="1" ht="57" customHeight="1" x14ac:dyDescent="0.25">
      <c r="A43" s="174" t="s">
        <v>9</v>
      </c>
      <c r="B43" s="175" t="s">
        <v>78</v>
      </c>
      <c r="C43" s="176" t="s">
        <v>79</v>
      </c>
      <c r="D43" s="177"/>
      <c r="E43" s="177"/>
      <c r="F43" s="177"/>
      <c r="G43" s="177">
        <v>21625</v>
      </c>
      <c r="H43" s="179" t="s">
        <v>216</v>
      </c>
    </row>
    <row r="44" spans="1:8" s="180" customFormat="1" ht="57" customHeight="1" x14ac:dyDescent="0.25">
      <c r="A44" s="174" t="s">
        <v>9</v>
      </c>
      <c r="B44" s="175" t="s">
        <v>245</v>
      </c>
      <c r="C44" s="176" t="s">
        <v>246</v>
      </c>
      <c r="D44" s="177"/>
      <c r="E44" s="177"/>
      <c r="F44" s="177">
        <v>4298.83</v>
      </c>
      <c r="G44" s="177"/>
      <c r="H44" s="179" t="s">
        <v>247</v>
      </c>
    </row>
    <row r="45" spans="1:8" s="180" customFormat="1" ht="57" customHeight="1" x14ac:dyDescent="0.25">
      <c r="A45" s="174" t="s">
        <v>9</v>
      </c>
      <c r="B45" s="175" t="s">
        <v>76</v>
      </c>
      <c r="C45" s="176" t="s">
        <v>77</v>
      </c>
      <c r="D45" s="177"/>
      <c r="E45" s="177"/>
      <c r="F45" s="177">
        <f>2390.85+47.31</f>
        <v>2438.16</v>
      </c>
      <c r="G45" s="177"/>
      <c r="H45" s="179" t="s">
        <v>217</v>
      </c>
    </row>
    <row r="46" spans="1:8" s="180" customFormat="1" ht="57" customHeight="1" x14ac:dyDescent="0.25">
      <c r="A46" s="174" t="s">
        <v>9</v>
      </c>
      <c r="B46" s="175" t="s">
        <v>242</v>
      </c>
      <c r="C46" s="176" t="s">
        <v>243</v>
      </c>
      <c r="D46" s="177"/>
      <c r="E46" s="177"/>
      <c r="F46" s="177">
        <f>91650+181686</f>
        <v>273336</v>
      </c>
      <c r="G46" s="177">
        <v>40000</v>
      </c>
      <c r="H46" s="179" t="s">
        <v>264</v>
      </c>
    </row>
    <row r="47" spans="1:8" s="180" customFormat="1" ht="390" customHeight="1" x14ac:dyDescent="0.25">
      <c r="A47" s="174" t="s">
        <v>9</v>
      </c>
      <c r="B47" s="175" t="s">
        <v>11</v>
      </c>
      <c r="C47" s="176" t="s">
        <v>12</v>
      </c>
      <c r="D47" s="177"/>
      <c r="E47" s="177"/>
      <c r="F47" s="177">
        <f>706+1789+0.01+748.12+4550+14132.47+1594231.47+1702.8+3162+54645+3296.02+9659.6+36441.73+63617.84+4146.54+51877.6+41491+16142.96+242+22832.56+401.12+59916.73+4632.59+238859.22+267896.93-2176.82+603.68+2000+750269.43</f>
        <v>3247817.6000000015</v>
      </c>
      <c r="G47" s="177">
        <f>1463.51+461.52+200+15.01+2438.16+57499.2+20196+2516.6+496.19+45.59+200+190501.96+20.4+46805+181686</f>
        <v>504545.14</v>
      </c>
      <c r="H47" s="179" t="s">
        <v>260</v>
      </c>
    </row>
    <row r="48" spans="1:8" ht="409.5" customHeight="1" x14ac:dyDescent="0.25">
      <c r="A48" s="181"/>
      <c r="B48" s="182"/>
      <c r="C48" s="183"/>
      <c r="D48" s="183"/>
      <c r="E48" s="183"/>
      <c r="F48" s="183"/>
      <c r="G48" s="183"/>
      <c r="H48" s="187" t="s">
        <v>269</v>
      </c>
    </row>
    <row r="49" spans="1:8" ht="223.9" customHeight="1" x14ac:dyDescent="0.25">
      <c r="A49" s="181"/>
      <c r="B49" s="182"/>
      <c r="C49" s="183"/>
      <c r="D49" s="183"/>
      <c r="E49" s="183"/>
      <c r="F49" s="183"/>
      <c r="G49" s="183"/>
      <c r="H49" s="187" t="s">
        <v>263</v>
      </c>
    </row>
    <row r="50" spans="1:8" ht="408.6" customHeight="1" x14ac:dyDescent="0.25">
      <c r="A50" s="181" t="s">
        <v>9</v>
      </c>
      <c r="B50" s="182" t="s">
        <v>10</v>
      </c>
      <c r="C50" s="183" t="s">
        <v>33</v>
      </c>
      <c r="D50" s="184"/>
      <c r="E50" s="184"/>
      <c r="F50" s="184">
        <f>98470.28+4200+15514.4+716.4+38558.4+99116.18+6002.71+40000+74216.6</f>
        <v>376794.97</v>
      </c>
      <c r="G50" s="184">
        <f>9000+4666.48+5212+651.5+3296.02+14650.4+5000+7900+177068.1+401.12+59916.73+4632.59+238859.22+(267896.93-2176.82)</f>
        <v>796974.27</v>
      </c>
      <c r="H50" s="179" t="s">
        <v>251</v>
      </c>
    </row>
    <row r="51" spans="1:8" ht="219" customHeight="1" x14ac:dyDescent="0.25">
      <c r="A51" s="181"/>
      <c r="B51" s="182"/>
      <c r="C51" s="183"/>
      <c r="D51" s="184"/>
      <c r="E51" s="184"/>
      <c r="F51" s="184"/>
      <c r="H51" s="187" t="s">
        <v>83</v>
      </c>
    </row>
    <row r="52" spans="1:8" ht="186" customHeight="1" x14ac:dyDescent="0.25">
      <c r="A52" s="181"/>
      <c r="B52" s="182"/>
      <c r="C52" s="183"/>
      <c r="D52" s="184"/>
      <c r="E52" s="184"/>
      <c r="F52" s="184"/>
      <c r="G52" s="184"/>
      <c r="H52" s="179" t="s">
        <v>252</v>
      </c>
    </row>
    <row r="53" spans="1:8" s="180" customFormat="1" ht="153" customHeight="1" x14ac:dyDescent="0.25">
      <c r="A53" s="174" t="s">
        <v>9</v>
      </c>
      <c r="B53" s="175" t="s">
        <v>27</v>
      </c>
      <c r="C53" s="176" t="s">
        <v>28</v>
      </c>
      <c r="D53" s="177"/>
      <c r="E53" s="177"/>
      <c r="F53" s="177"/>
      <c r="G53" s="177">
        <v>7500</v>
      </c>
      <c r="H53" s="179" t="s">
        <v>202</v>
      </c>
    </row>
    <row r="54" spans="1:8" s="180" customFormat="1" ht="53.45" customHeight="1" x14ac:dyDescent="0.25">
      <c r="A54" s="174" t="s">
        <v>9</v>
      </c>
      <c r="B54" s="175" t="s">
        <v>265</v>
      </c>
      <c r="C54" s="176" t="s">
        <v>266</v>
      </c>
      <c r="D54" s="188"/>
      <c r="E54" s="188"/>
      <c r="F54" s="188">
        <v>9026.3799999999992</v>
      </c>
      <c r="G54" s="188"/>
      <c r="H54" s="179" t="s">
        <v>267</v>
      </c>
    </row>
    <row r="55" spans="1:8" s="180" customFormat="1" ht="52.9" customHeight="1" x14ac:dyDescent="0.25">
      <c r="A55" s="174" t="s">
        <v>9</v>
      </c>
      <c r="B55" s="175" t="s">
        <v>80</v>
      </c>
      <c r="C55" s="176" t="s">
        <v>81</v>
      </c>
      <c r="D55" s="188"/>
      <c r="E55" s="188"/>
      <c r="F55" s="188">
        <f>21625+20000</f>
        <v>41625</v>
      </c>
      <c r="G55" s="188"/>
      <c r="H55" s="179" t="s">
        <v>241</v>
      </c>
    </row>
    <row r="56" spans="1:8" s="192" customFormat="1" ht="33.75" customHeight="1" thickBot="1" x14ac:dyDescent="0.3">
      <c r="A56" s="170"/>
      <c r="B56" s="171"/>
      <c r="C56" s="189" t="s">
        <v>13</v>
      </c>
      <c r="D56" s="190">
        <f>SUM(D3:D53)</f>
        <v>3188926.24</v>
      </c>
      <c r="E56" s="190">
        <f>SUM(E3:E53)</f>
        <v>348796.95000000007</v>
      </c>
      <c r="F56" s="190">
        <f>SUM(F16:F55)</f>
        <v>4323410.370000001</v>
      </c>
      <c r="G56" s="190">
        <f>SUM(G16:G53)</f>
        <v>1483281.08</v>
      </c>
      <c r="H56" s="191"/>
    </row>
    <row r="57" spans="1:8" ht="27.75" customHeight="1" thickTop="1" x14ac:dyDescent="0.25">
      <c r="A57" s="181"/>
      <c r="B57" s="182"/>
      <c r="C57" s="183"/>
      <c r="D57" s="193"/>
      <c r="E57" s="193"/>
      <c r="F57" s="193"/>
      <c r="G57" s="193"/>
      <c r="H57" s="187"/>
    </row>
    <row r="58" spans="1:8" ht="27.75" customHeight="1" x14ac:dyDescent="0.25">
      <c r="A58" s="181"/>
      <c r="B58" s="182"/>
      <c r="C58" s="194" t="s">
        <v>14</v>
      </c>
      <c r="D58" s="195"/>
      <c r="E58" s="184"/>
      <c r="F58" s="184"/>
      <c r="G58" s="184"/>
      <c r="H58" s="187"/>
    </row>
    <row r="59" spans="1:8" ht="33" customHeight="1" x14ac:dyDescent="0.25">
      <c r="A59" s="181"/>
      <c r="B59" s="182"/>
      <c r="C59" s="189" t="s">
        <v>3</v>
      </c>
      <c r="D59" s="195">
        <f>D56</f>
        <v>3188926.24</v>
      </c>
      <c r="E59" s="184"/>
      <c r="F59" s="184"/>
      <c r="G59" s="184"/>
      <c r="H59" s="187"/>
    </row>
    <row r="60" spans="1:8" ht="24.75" customHeight="1" x14ac:dyDescent="0.25">
      <c r="A60" s="181"/>
      <c r="B60" s="182"/>
      <c r="C60" s="189" t="s">
        <v>4</v>
      </c>
      <c r="D60" s="195">
        <f>E56</f>
        <v>348796.95000000007</v>
      </c>
      <c r="E60" s="184"/>
      <c r="F60" s="184"/>
      <c r="G60" s="184"/>
      <c r="H60" s="187"/>
    </row>
    <row r="61" spans="1:8" ht="21.75" customHeight="1" x14ac:dyDescent="0.25">
      <c r="A61" s="181"/>
      <c r="B61" s="182"/>
      <c r="C61" s="189" t="s">
        <v>5</v>
      </c>
      <c r="D61" s="195">
        <f>F56</f>
        <v>4323410.370000001</v>
      </c>
      <c r="E61" s="184"/>
      <c r="F61" s="184"/>
      <c r="G61" s="184"/>
      <c r="H61" s="187"/>
    </row>
    <row r="62" spans="1:8" ht="18.75" customHeight="1" x14ac:dyDescent="0.25">
      <c r="A62" s="181"/>
      <c r="B62" s="182"/>
      <c r="C62" s="189" t="s">
        <v>6</v>
      </c>
      <c r="D62" s="196">
        <f>G56</f>
        <v>1483281.08</v>
      </c>
      <c r="E62" s="184"/>
      <c r="F62" s="184"/>
      <c r="G62" s="184"/>
      <c r="H62" s="197"/>
    </row>
    <row r="63" spans="1:8" ht="18" customHeight="1" thickBot="1" x14ac:dyDescent="0.3">
      <c r="A63" s="181"/>
      <c r="B63" s="182"/>
      <c r="C63" s="189" t="s">
        <v>13</v>
      </c>
      <c r="D63" s="190">
        <f>D59-D60-D61+D62</f>
        <v>0</v>
      </c>
      <c r="E63" s="184"/>
      <c r="F63" s="184"/>
      <c r="G63" s="184"/>
      <c r="H63" s="187"/>
    </row>
    <row r="64" spans="1:8" ht="16.5" customHeight="1" thickTop="1" x14ac:dyDescent="0.25">
      <c r="D64" s="198"/>
    </row>
    <row r="65" spans="4:8" ht="15.75" customHeight="1" x14ac:dyDescent="0.25">
      <c r="E65" s="184"/>
      <c r="F65" s="200"/>
    </row>
    <row r="66" spans="4:8" s="202" customFormat="1" ht="24" customHeight="1" x14ac:dyDescent="0.25">
      <c r="D66" s="201"/>
      <c r="H66" s="203"/>
    </row>
    <row r="67" spans="4:8" s="202" customFormat="1" ht="22.15" customHeight="1" x14ac:dyDescent="0.25">
      <c r="D67" s="201"/>
      <c r="H67" s="203"/>
    </row>
    <row r="68" spans="4:8" s="202" customFormat="1" ht="24.6" customHeight="1" x14ac:dyDescent="0.25">
      <c r="H68" s="203"/>
    </row>
    <row r="69" spans="4:8" s="202" customFormat="1" ht="24" customHeight="1" x14ac:dyDescent="0.25">
      <c r="D69" s="201"/>
      <c r="H69" s="203"/>
    </row>
    <row r="70" spans="4:8" s="202" customFormat="1" ht="28.15" customHeight="1" x14ac:dyDescent="0.25">
      <c r="H70" s="203"/>
    </row>
  </sheetData>
  <mergeCells count="1">
    <mergeCell ref="A1:H1"/>
  </mergeCells>
  <printOptions horizontalCentered="1"/>
  <pageMargins left="0" right="0" top="0" bottom="0" header="0.31496062992125984" footer="0.31496062992125984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I41"/>
  <sheetViews>
    <sheetView zoomScale="80" zoomScaleNormal="80" workbookViewId="0">
      <selection activeCell="I9" sqref="I8:I9"/>
    </sheetView>
  </sheetViews>
  <sheetFormatPr defaultColWidth="20.7109375" defaultRowHeight="12.75" x14ac:dyDescent="0.25"/>
  <cols>
    <col min="1" max="1" width="7.85546875" style="51" customWidth="1"/>
    <col min="2" max="2" width="19.140625" style="52" customWidth="1"/>
    <col min="3" max="3" width="33.42578125" style="53" customWidth="1"/>
    <col min="4" max="4" width="20.85546875" style="54" customWidth="1"/>
    <col min="5" max="5" width="17.5703125" style="54" customWidth="1"/>
    <col min="6" max="6" width="19.42578125" style="55" customWidth="1"/>
    <col min="7" max="7" width="19.28515625" style="55" customWidth="1"/>
    <col min="8" max="8" width="65.5703125" style="56" customWidth="1"/>
    <col min="9" max="256" width="20.7109375" style="8"/>
    <col min="257" max="257" width="7.85546875" style="8" customWidth="1"/>
    <col min="258" max="258" width="19.140625" style="8" customWidth="1"/>
    <col min="259" max="259" width="46" style="8" customWidth="1"/>
    <col min="260" max="260" width="20.85546875" style="8" customWidth="1"/>
    <col min="261" max="261" width="17.5703125" style="8" customWidth="1"/>
    <col min="262" max="262" width="19.42578125" style="8" customWidth="1"/>
    <col min="263" max="263" width="19.28515625" style="8" customWidth="1"/>
    <col min="264" max="264" width="84" style="8" customWidth="1"/>
    <col min="265" max="512" width="20.7109375" style="8"/>
    <col min="513" max="513" width="7.85546875" style="8" customWidth="1"/>
    <col min="514" max="514" width="19.140625" style="8" customWidth="1"/>
    <col min="515" max="515" width="46" style="8" customWidth="1"/>
    <col min="516" max="516" width="20.85546875" style="8" customWidth="1"/>
    <col min="517" max="517" width="17.5703125" style="8" customWidth="1"/>
    <col min="518" max="518" width="19.42578125" style="8" customWidth="1"/>
    <col min="519" max="519" width="19.28515625" style="8" customWidth="1"/>
    <col min="520" max="520" width="84" style="8" customWidth="1"/>
    <col min="521" max="768" width="20.7109375" style="8"/>
    <col min="769" max="769" width="7.85546875" style="8" customWidth="1"/>
    <col min="770" max="770" width="19.140625" style="8" customWidth="1"/>
    <col min="771" max="771" width="46" style="8" customWidth="1"/>
    <col min="772" max="772" width="20.85546875" style="8" customWidth="1"/>
    <col min="773" max="773" width="17.5703125" style="8" customWidth="1"/>
    <col min="774" max="774" width="19.42578125" style="8" customWidth="1"/>
    <col min="775" max="775" width="19.28515625" style="8" customWidth="1"/>
    <col min="776" max="776" width="84" style="8" customWidth="1"/>
    <col min="777" max="1024" width="20.7109375" style="8"/>
    <col min="1025" max="1025" width="7.85546875" style="8" customWidth="1"/>
    <col min="1026" max="1026" width="19.140625" style="8" customWidth="1"/>
    <col min="1027" max="1027" width="46" style="8" customWidth="1"/>
    <col min="1028" max="1028" width="20.85546875" style="8" customWidth="1"/>
    <col min="1029" max="1029" width="17.5703125" style="8" customWidth="1"/>
    <col min="1030" max="1030" width="19.42578125" style="8" customWidth="1"/>
    <col min="1031" max="1031" width="19.28515625" style="8" customWidth="1"/>
    <col min="1032" max="1032" width="84" style="8" customWidth="1"/>
    <col min="1033" max="1280" width="20.7109375" style="8"/>
    <col min="1281" max="1281" width="7.85546875" style="8" customWidth="1"/>
    <col min="1282" max="1282" width="19.140625" style="8" customWidth="1"/>
    <col min="1283" max="1283" width="46" style="8" customWidth="1"/>
    <col min="1284" max="1284" width="20.85546875" style="8" customWidth="1"/>
    <col min="1285" max="1285" width="17.5703125" style="8" customWidth="1"/>
    <col min="1286" max="1286" width="19.42578125" style="8" customWidth="1"/>
    <col min="1287" max="1287" width="19.28515625" style="8" customWidth="1"/>
    <col min="1288" max="1288" width="84" style="8" customWidth="1"/>
    <col min="1289" max="1536" width="20.7109375" style="8"/>
    <col min="1537" max="1537" width="7.85546875" style="8" customWidth="1"/>
    <col min="1538" max="1538" width="19.140625" style="8" customWidth="1"/>
    <col min="1539" max="1539" width="46" style="8" customWidth="1"/>
    <col min="1540" max="1540" width="20.85546875" style="8" customWidth="1"/>
    <col min="1541" max="1541" width="17.5703125" style="8" customWidth="1"/>
    <col min="1542" max="1542" width="19.42578125" style="8" customWidth="1"/>
    <col min="1543" max="1543" width="19.28515625" style="8" customWidth="1"/>
    <col min="1544" max="1544" width="84" style="8" customWidth="1"/>
    <col min="1545" max="1792" width="20.7109375" style="8"/>
    <col min="1793" max="1793" width="7.85546875" style="8" customWidth="1"/>
    <col min="1794" max="1794" width="19.140625" style="8" customWidth="1"/>
    <col min="1795" max="1795" width="46" style="8" customWidth="1"/>
    <col min="1796" max="1796" width="20.85546875" style="8" customWidth="1"/>
    <col min="1797" max="1797" width="17.5703125" style="8" customWidth="1"/>
    <col min="1798" max="1798" width="19.42578125" style="8" customWidth="1"/>
    <col min="1799" max="1799" width="19.28515625" style="8" customWidth="1"/>
    <col min="1800" max="1800" width="84" style="8" customWidth="1"/>
    <col min="1801" max="2048" width="20.7109375" style="8"/>
    <col min="2049" max="2049" width="7.85546875" style="8" customWidth="1"/>
    <col min="2050" max="2050" width="19.140625" style="8" customWidth="1"/>
    <col min="2051" max="2051" width="46" style="8" customWidth="1"/>
    <col min="2052" max="2052" width="20.85546875" style="8" customWidth="1"/>
    <col min="2053" max="2053" width="17.5703125" style="8" customWidth="1"/>
    <col min="2054" max="2054" width="19.42578125" style="8" customWidth="1"/>
    <col min="2055" max="2055" width="19.28515625" style="8" customWidth="1"/>
    <col min="2056" max="2056" width="84" style="8" customWidth="1"/>
    <col min="2057" max="2304" width="20.7109375" style="8"/>
    <col min="2305" max="2305" width="7.85546875" style="8" customWidth="1"/>
    <col min="2306" max="2306" width="19.140625" style="8" customWidth="1"/>
    <col min="2307" max="2307" width="46" style="8" customWidth="1"/>
    <col min="2308" max="2308" width="20.85546875" style="8" customWidth="1"/>
    <col min="2309" max="2309" width="17.5703125" style="8" customWidth="1"/>
    <col min="2310" max="2310" width="19.42578125" style="8" customWidth="1"/>
    <col min="2311" max="2311" width="19.28515625" style="8" customWidth="1"/>
    <col min="2312" max="2312" width="84" style="8" customWidth="1"/>
    <col min="2313" max="2560" width="20.7109375" style="8"/>
    <col min="2561" max="2561" width="7.85546875" style="8" customWidth="1"/>
    <col min="2562" max="2562" width="19.140625" style="8" customWidth="1"/>
    <col min="2563" max="2563" width="46" style="8" customWidth="1"/>
    <col min="2564" max="2564" width="20.85546875" style="8" customWidth="1"/>
    <col min="2565" max="2565" width="17.5703125" style="8" customWidth="1"/>
    <col min="2566" max="2566" width="19.42578125" style="8" customWidth="1"/>
    <col min="2567" max="2567" width="19.28515625" style="8" customWidth="1"/>
    <col min="2568" max="2568" width="84" style="8" customWidth="1"/>
    <col min="2569" max="2816" width="20.7109375" style="8"/>
    <col min="2817" max="2817" width="7.85546875" style="8" customWidth="1"/>
    <col min="2818" max="2818" width="19.140625" style="8" customWidth="1"/>
    <col min="2819" max="2819" width="46" style="8" customWidth="1"/>
    <col min="2820" max="2820" width="20.85546875" style="8" customWidth="1"/>
    <col min="2821" max="2821" width="17.5703125" style="8" customWidth="1"/>
    <col min="2822" max="2822" width="19.42578125" style="8" customWidth="1"/>
    <col min="2823" max="2823" width="19.28515625" style="8" customWidth="1"/>
    <col min="2824" max="2824" width="84" style="8" customWidth="1"/>
    <col min="2825" max="3072" width="20.7109375" style="8"/>
    <col min="3073" max="3073" width="7.85546875" style="8" customWidth="1"/>
    <col min="3074" max="3074" width="19.140625" style="8" customWidth="1"/>
    <col min="3075" max="3075" width="46" style="8" customWidth="1"/>
    <col min="3076" max="3076" width="20.85546875" style="8" customWidth="1"/>
    <col min="3077" max="3077" width="17.5703125" style="8" customWidth="1"/>
    <col min="3078" max="3078" width="19.42578125" style="8" customWidth="1"/>
    <col min="3079" max="3079" width="19.28515625" style="8" customWidth="1"/>
    <col min="3080" max="3080" width="84" style="8" customWidth="1"/>
    <col min="3081" max="3328" width="20.7109375" style="8"/>
    <col min="3329" max="3329" width="7.85546875" style="8" customWidth="1"/>
    <col min="3330" max="3330" width="19.140625" style="8" customWidth="1"/>
    <col min="3331" max="3331" width="46" style="8" customWidth="1"/>
    <col min="3332" max="3332" width="20.85546875" style="8" customWidth="1"/>
    <col min="3333" max="3333" width="17.5703125" style="8" customWidth="1"/>
    <col min="3334" max="3334" width="19.42578125" style="8" customWidth="1"/>
    <col min="3335" max="3335" width="19.28515625" style="8" customWidth="1"/>
    <col min="3336" max="3336" width="84" style="8" customWidth="1"/>
    <col min="3337" max="3584" width="20.7109375" style="8"/>
    <col min="3585" max="3585" width="7.85546875" style="8" customWidth="1"/>
    <col min="3586" max="3586" width="19.140625" style="8" customWidth="1"/>
    <col min="3587" max="3587" width="46" style="8" customWidth="1"/>
    <col min="3588" max="3588" width="20.85546875" style="8" customWidth="1"/>
    <col min="3589" max="3589" width="17.5703125" style="8" customWidth="1"/>
    <col min="3590" max="3590" width="19.42578125" style="8" customWidth="1"/>
    <col min="3591" max="3591" width="19.28515625" style="8" customWidth="1"/>
    <col min="3592" max="3592" width="84" style="8" customWidth="1"/>
    <col min="3593" max="3840" width="20.7109375" style="8"/>
    <col min="3841" max="3841" width="7.85546875" style="8" customWidth="1"/>
    <col min="3842" max="3842" width="19.140625" style="8" customWidth="1"/>
    <col min="3843" max="3843" width="46" style="8" customWidth="1"/>
    <col min="3844" max="3844" width="20.85546875" style="8" customWidth="1"/>
    <col min="3845" max="3845" width="17.5703125" style="8" customWidth="1"/>
    <col min="3846" max="3846" width="19.42578125" style="8" customWidth="1"/>
    <col min="3847" max="3847" width="19.28515625" style="8" customWidth="1"/>
    <col min="3848" max="3848" width="84" style="8" customWidth="1"/>
    <col min="3849" max="4096" width="20.7109375" style="8"/>
    <col min="4097" max="4097" width="7.85546875" style="8" customWidth="1"/>
    <col min="4098" max="4098" width="19.140625" style="8" customWidth="1"/>
    <col min="4099" max="4099" width="46" style="8" customWidth="1"/>
    <col min="4100" max="4100" width="20.85546875" style="8" customWidth="1"/>
    <col min="4101" max="4101" width="17.5703125" style="8" customWidth="1"/>
    <col min="4102" max="4102" width="19.42578125" style="8" customWidth="1"/>
    <col min="4103" max="4103" width="19.28515625" style="8" customWidth="1"/>
    <col min="4104" max="4104" width="84" style="8" customWidth="1"/>
    <col min="4105" max="4352" width="20.7109375" style="8"/>
    <col min="4353" max="4353" width="7.85546875" style="8" customWidth="1"/>
    <col min="4354" max="4354" width="19.140625" style="8" customWidth="1"/>
    <col min="4355" max="4355" width="46" style="8" customWidth="1"/>
    <col min="4356" max="4356" width="20.85546875" style="8" customWidth="1"/>
    <col min="4357" max="4357" width="17.5703125" style="8" customWidth="1"/>
    <col min="4358" max="4358" width="19.42578125" style="8" customWidth="1"/>
    <col min="4359" max="4359" width="19.28515625" style="8" customWidth="1"/>
    <col min="4360" max="4360" width="84" style="8" customWidth="1"/>
    <col min="4361" max="4608" width="20.7109375" style="8"/>
    <col min="4609" max="4609" width="7.85546875" style="8" customWidth="1"/>
    <col min="4610" max="4610" width="19.140625" style="8" customWidth="1"/>
    <col min="4611" max="4611" width="46" style="8" customWidth="1"/>
    <col min="4612" max="4612" width="20.85546875" style="8" customWidth="1"/>
    <col min="4613" max="4613" width="17.5703125" style="8" customWidth="1"/>
    <col min="4614" max="4614" width="19.42578125" style="8" customWidth="1"/>
    <col min="4615" max="4615" width="19.28515625" style="8" customWidth="1"/>
    <col min="4616" max="4616" width="84" style="8" customWidth="1"/>
    <col min="4617" max="4864" width="20.7109375" style="8"/>
    <col min="4865" max="4865" width="7.85546875" style="8" customWidth="1"/>
    <col min="4866" max="4866" width="19.140625" style="8" customWidth="1"/>
    <col min="4867" max="4867" width="46" style="8" customWidth="1"/>
    <col min="4868" max="4868" width="20.85546875" style="8" customWidth="1"/>
    <col min="4869" max="4869" width="17.5703125" style="8" customWidth="1"/>
    <col min="4870" max="4870" width="19.42578125" style="8" customWidth="1"/>
    <col min="4871" max="4871" width="19.28515625" style="8" customWidth="1"/>
    <col min="4872" max="4872" width="84" style="8" customWidth="1"/>
    <col min="4873" max="5120" width="20.7109375" style="8"/>
    <col min="5121" max="5121" width="7.85546875" style="8" customWidth="1"/>
    <col min="5122" max="5122" width="19.140625" style="8" customWidth="1"/>
    <col min="5123" max="5123" width="46" style="8" customWidth="1"/>
    <col min="5124" max="5124" width="20.85546875" style="8" customWidth="1"/>
    <col min="5125" max="5125" width="17.5703125" style="8" customWidth="1"/>
    <col min="5126" max="5126" width="19.42578125" style="8" customWidth="1"/>
    <col min="5127" max="5127" width="19.28515625" style="8" customWidth="1"/>
    <col min="5128" max="5128" width="84" style="8" customWidth="1"/>
    <col min="5129" max="5376" width="20.7109375" style="8"/>
    <col min="5377" max="5377" width="7.85546875" style="8" customWidth="1"/>
    <col min="5378" max="5378" width="19.140625" style="8" customWidth="1"/>
    <col min="5379" max="5379" width="46" style="8" customWidth="1"/>
    <col min="5380" max="5380" width="20.85546875" style="8" customWidth="1"/>
    <col min="5381" max="5381" width="17.5703125" style="8" customWidth="1"/>
    <col min="5382" max="5382" width="19.42578125" style="8" customWidth="1"/>
    <col min="5383" max="5383" width="19.28515625" style="8" customWidth="1"/>
    <col min="5384" max="5384" width="84" style="8" customWidth="1"/>
    <col min="5385" max="5632" width="20.7109375" style="8"/>
    <col min="5633" max="5633" width="7.85546875" style="8" customWidth="1"/>
    <col min="5634" max="5634" width="19.140625" style="8" customWidth="1"/>
    <col min="5635" max="5635" width="46" style="8" customWidth="1"/>
    <col min="5636" max="5636" width="20.85546875" style="8" customWidth="1"/>
    <col min="5637" max="5637" width="17.5703125" style="8" customWidth="1"/>
    <col min="5638" max="5638" width="19.42578125" style="8" customWidth="1"/>
    <col min="5639" max="5639" width="19.28515625" style="8" customWidth="1"/>
    <col min="5640" max="5640" width="84" style="8" customWidth="1"/>
    <col min="5641" max="5888" width="20.7109375" style="8"/>
    <col min="5889" max="5889" width="7.85546875" style="8" customWidth="1"/>
    <col min="5890" max="5890" width="19.140625" style="8" customWidth="1"/>
    <col min="5891" max="5891" width="46" style="8" customWidth="1"/>
    <col min="5892" max="5892" width="20.85546875" style="8" customWidth="1"/>
    <col min="5893" max="5893" width="17.5703125" style="8" customWidth="1"/>
    <col min="5894" max="5894" width="19.42578125" style="8" customWidth="1"/>
    <col min="5895" max="5895" width="19.28515625" style="8" customWidth="1"/>
    <col min="5896" max="5896" width="84" style="8" customWidth="1"/>
    <col min="5897" max="6144" width="20.7109375" style="8"/>
    <col min="6145" max="6145" width="7.85546875" style="8" customWidth="1"/>
    <col min="6146" max="6146" width="19.140625" style="8" customWidth="1"/>
    <col min="6147" max="6147" width="46" style="8" customWidth="1"/>
    <col min="6148" max="6148" width="20.85546875" style="8" customWidth="1"/>
    <col min="6149" max="6149" width="17.5703125" style="8" customWidth="1"/>
    <col min="6150" max="6150" width="19.42578125" style="8" customWidth="1"/>
    <col min="6151" max="6151" width="19.28515625" style="8" customWidth="1"/>
    <col min="6152" max="6152" width="84" style="8" customWidth="1"/>
    <col min="6153" max="6400" width="20.7109375" style="8"/>
    <col min="6401" max="6401" width="7.85546875" style="8" customWidth="1"/>
    <col min="6402" max="6402" width="19.140625" style="8" customWidth="1"/>
    <col min="6403" max="6403" width="46" style="8" customWidth="1"/>
    <col min="6404" max="6404" width="20.85546875" style="8" customWidth="1"/>
    <col min="6405" max="6405" width="17.5703125" style="8" customWidth="1"/>
    <col min="6406" max="6406" width="19.42578125" style="8" customWidth="1"/>
    <col min="6407" max="6407" width="19.28515625" style="8" customWidth="1"/>
    <col min="6408" max="6408" width="84" style="8" customWidth="1"/>
    <col min="6409" max="6656" width="20.7109375" style="8"/>
    <col min="6657" max="6657" width="7.85546875" style="8" customWidth="1"/>
    <col min="6658" max="6658" width="19.140625" style="8" customWidth="1"/>
    <col min="6659" max="6659" width="46" style="8" customWidth="1"/>
    <col min="6660" max="6660" width="20.85546875" style="8" customWidth="1"/>
    <col min="6661" max="6661" width="17.5703125" style="8" customWidth="1"/>
    <col min="6662" max="6662" width="19.42578125" style="8" customWidth="1"/>
    <col min="6663" max="6663" width="19.28515625" style="8" customWidth="1"/>
    <col min="6664" max="6664" width="84" style="8" customWidth="1"/>
    <col min="6665" max="6912" width="20.7109375" style="8"/>
    <col min="6913" max="6913" width="7.85546875" style="8" customWidth="1"/>
    <col min="6914" max="6914" width="19.140625" style="8" customWidth="1"/>
    <col min="6915" max="6915" width="46" style="8" customWidth="1"/>
    <col min="6916" max="6916" width="20.85546875" style="8" customWidth="1"/>
    <col min="6917" max="6917" width="17.5703125" style="8" customWidth="1"/>
    <col min="6918" max="6918" width="19.42578125" style="8" customWidth="1"/>
    <col min="6919" max="6919" width="19.28515625" style="8" customWidth="1"/>
    <col min="6920" max="6920" width="84" style="8" customWidth="1"/>
    <col min="6921" max="7168" width="20.7109375" style="8"/>
    <col min="7169" max="7169" width="7.85546875" style="8" customWidth="1"/>
    <col min="7170" max="7170" width="19.140625" style="8" customWidth="1"/>
    <col min="7171" max="7171" width="46" style="8" customWidth="1"/>
    <col min="7172" max="7172" width="20.85546875" style="8" customWidth="1"/>
    <col min="7173" max="7173" width="17.5703125" style="8" customWidth="1"/>
    <col min="7174" max="7174" width="19.42578125" style="8" customWidth="1"/>
    <col min="7175" max="7175" width="19.28515625" style="8" customWidth="1"/>
    <col min="7176" max="7176" width="84" style="8" customWidth="1"/>
    <col min="7177" max="7424" width="20.7109375" style="8"/>
    <col min="7425" max="7425" width="7.85546875" style="8" customWidth="1"/>
    <col min="7426" max="7426" width="19.140625" style="8" customWidth="1"/>
    <col min="7427" max="7427" width="46" style="8" customWidth="1"/>
    <col min="7428" max="7428" width="20.85546875" style="8" customWidth="1"/>
    <col min="7429" max="7429" width="17.5703125" style="8" customWidth="1"/>
    <col min="7430" max="7430" width="19.42578125" style="8" customWidth="1"/>
    <col min="7431" max="7431" width="19.28515625" style="8" customWidth="1"/>
    <col min="7432" max="7432" width="84" style="8" customWidth="1"/>
    <col min="7433" max="7680" width="20.7109375" style="8"/>
    <col min="7681" max="7681" width="7.85546875" style="8" customWidth="1"/>
    <col min="7682" max="7682" width="19.140625" style="8" customWidth="1"/>
    <col min="7683" max="7683" width="46" style="8" customWidth="1"/>
    <col min="7684" max="7684" width="20.85546875" style="8" customWidth="1"/>
    <col min="7685" max="7685" width="17.5703125" style="8" customWidth="1"/>
    <col min="7686" max="7686" width="19.42578125" style="8" customWidth="1"/>
    <col min="7687" max="7687" width="19.28515625" style="8" customWidth="1"/>
    <col min="7688" max="7688" width="84" style="8" customWidth="1"/>
    <col min="7689" max="7936" width="20.7109375" style="8"/>
    <col min="7937" max="7937" width="7.85546875" style="8" customWidth="1"/>
    <col min="7938" max="7938" width="19.140625" style="8" customWidth="1"/>
    <col min="7939" max="7939" width="46" style="8" customWidth="1"/>
    <col min="7940" max="7940" width="20.85546875" style="8" customWidth="1"/>
    <col min="7941" max="7941" width="17.5703125" style="8" customWidth="1"/>
    <col min="7942" max="7942" width="19.42578125" style="8" customWidth="1"/>
    <col min="7943" max="7943" width="19.28515625" style="8" customWidth="1"/>
    <col min="7944" max="7944" width="84" style="8" customWidth="1"/>
    <col min="7945" max="8192" width="20.7109375" style="8"/>
    <col min="8193" max="8193" width="7.85546875" style="8" customWidth="1"/>
    <col min="8194" max="8194" width="19.140625" style="8" customWidth="1"/>
    <col min="8195" max="8195" width="46" style="8" customWidth="1"/>
    <col min="8196" max="8196" width="20.85546875" style="8" customWidth="1"/>
    <col min="8197" max="8197" width="17.5703125" style="8" customWidth="1"/>
    <col min="8198" max="8198" width="19.42578125" style="8" customWidth="1"/>
    <col min="8199" max="8199" width="19.28515625" style="8" customWidth="1"/>
    <col min="8200" max="8200" width="84" style="8" customWidth="1"/>
    <col min="8201" max="8448" width="20.7109375" style="8"/>
    <col min="8449" max="8449" width="7.85546875" style="8" customWidth="1"/>
    <col min="8450" max="8450" width="19.140625" style="8" customWidth="1"/>
    <col min="8451" max="8451" width="46" style="8" customWidth="1"/>
    <col min="8452" max="8452" width="20.85546875" style="8" customWidth="1"/>
    <col min="8453" max="8453" width="17.5703125" style="8" customWidth="1"/>
    <col min="8454" max="8454" width="19.42578125" style="8" customWidth="1"/>
    <col min="8455" max="8455" width="19.28515625" style="8" customWidth="1"/>
    <col min="8456" max="8456" width="84" style="8" customWidth="1"/>
    <col min="8457" max="8704" width="20.7109375" style="8"/>
    <col min="8705" max="8705" width="7.85546875" style="8" customWidth="1"/>
    <col min="8706" max="8706" width="19.140625" style="8" customWidth="1"/>
    <col min="8707" max="8707" width="46" style="8" customWidth="1"/>
    <col min="8708" max="8708" width="20.85546875" style="8" customWidth="1"/>
    <col min="8709" max="8709" width="17.5703125" style="8" customWidth="1"/>
    <col min="8710" max="8710" width="19.42578125" style="8" customWidth="1"/>
    <col min="8711" max="8711" width="19.28515625" style="8" customWidth="1"/>
    <col min="8712" max="8712" width="84" style="8" customWidth="1"/>
    <col min="8713" max="8960" width="20.7109375" style="8"/>
    <col min="8961" max="8961" width="7.85546875" style="8" customWidth="1"/>
    <col min="8962" max="8962" width="19.140625" style="8" customWidth="1"/>
    <col min="8963" max="8963" width="46" style="8" customWidth="1"/>
    <col min="8964" max="8964" width="20.85546875" style="8" customWidth="1"/>
    <col min="8965" max="8965" width="17.5703125" style="8" customWidth="1"/>
    <col min="8966" max="8966" width="19.42578125" style="8" customWidth="1"/>
    <col min="8967" max="8967" width="19.28515625" style="8" customWidth="1"/>
    <col min="8968" max="8968" width="84" style="8" customWidth="1"/>
    <col min="8969" max="9216" width="20.7109375" style="8"/>
    <col min="9217" max="9217" width="7.85546875" style="8" customWidth="1"/>
    <col min="9218" max="9218" width="19.140625" style="8" customWidth="1"/>
    <col min="9219" max="9219" width="46" style="8" customWidth="1"/>
    <col min="9220" max="9220" width="20.85546875" style="8" customWidth="1"/>
    <col min="9221" max="9221" width="17.5703125" style="8" customWidth="1"/>
    <col min="9222" max="9222" width="19.42578125" style="8" customWidth="1"/>
    <col min="9223" max="9223" width="19.28515625" style="8" customWidth="1"/>
    <col min="9224" max="9224" width="84" style="8" customWidth="1"/>
    <col min="9225" max="9472" width="20.7109375" style="8"/>
    <col min="9473" max="9473" width="7.85546875" style="8" customWidth="1"/>
    <col min="9474" max="9474" width="19.140625" style="8" customWidth="1"/>
    <col min="9475" max="9475" width="46" style="8" customWidth="1"/>
    <col min="9476" max="9476" width="20.85546875" style="8" customWidth="1"/>
    <col min="9477" max="9477" width="17.5703125" style="8" customWidth="1"/>
    <col min="9478" max="9478" width="19.42578125" style="8" customWidth="1"/>
    <col min="9479" max="9479" width="19.28515625" style="8" customWidth="1"/>
    <col min="9480" max="9480" width="84" style="8" customWidth="1"/>
    <col min="9481" max="9728" width="20.7109375" style="8"/>
    <col min="9729" max="9729" width="7.85546875" style="8" customWidth="1"/>
    <col min="9730" max="9730" width="19.140625" style="8" customWidth="1"/>
    <col min="9731" max="9731" width="46" style="8" customWidth="1"/>
    <col min="9732" max="9732" width="20.85546875" style="8" customWidth="1"/>
    <col min="9733" max="9733" width="17.5703125" style="8" customWidth="1"/>
    <col min="9734" max="9734" width="19.42578125" style="8" customWidth="1"/>
    <col min="9735" max="9735" width="19.28515625" style="8" customWidth="1"/>
    <col min="9736" max="9736" width="84" style="8" customWidth="1"/>
    <col min="9737" max="9984" width="20.7109375" style="8"/>
    <col min="9985" max="9985" width="7.85546875" style="8" customWidth="1"/>
    <col min="9986" max="9986" width="19.140625" style="8" customWidth="1"/>
    <col min="9987" max="9987" width="46" style="8" customWidth="1"/>
    <col min="9988" max="9988" width="20.85546875" style="8" customWidth="1"/>
    <col min="9989" max="9989" width="17.5703125" style="8" customWidth="1"/>
    <col min="9990" max="9990" width="19.42578125" style="8" customWidth="1"/>
    <col min="9991" max="9991" width="19.28515625" style="8" customWidth="1"/>
    <col min="9992" max="9992" width="84" style="8" customWidth="1"/>
    <col min="9993" max="10240" width="20.7109375" style="8"/>
    <col min="10241" max="10241" width="7.85546875" style="8" customWidth="1"/>
    <col min="10242" max="10242" width="19.140625" style="8" customWidth="1"/>
    <col min="10243" max="10243" width="46" style="8" customWidth="1"/>
    <col min="10244" max="10244" width="20.85546875" style="8" customWidth="1"/>
    <col min="10245" max="10245" width="17.5703125" style="8" customWidth="1"/>
    <col min="10246" max="10246" width="19.42578125" style="8" customWidth="1"/>
    <col min="10247" max="10247" width="19.28515625" style="8" customWidth="1"/>
    <col min="10248" max="10248" width="84" style="8" customWidth="1"/>
    <col min="10249" max="10496" width="20.7109375" style="8"/>
    <col min="10497" max="10497" width="7.85546875" style="8" customWidth="1"/>
    <col min="10498" max="10498" width="19.140625" style="8" customWidth="1"/>
    <col min="10499" max="10499" width="46" style="8" customWidth="1"/>
    <col min="10500" max="10500" width="20.85546875" style="8" customWidth="1"/>
    <col min="10501" max="10501" width="17.5703125" style="8" customWidth="1"/>
    <col min="10502" max="10502" width="19.42578125" style="8" customWidth="1"/>
    <col min="10503" max="10503" width="19.28515625" style="8" customWidth="1"/>
    <col min="10504" max="10504" width="84" style="8" customWidth="1"/>
    <col min="10505" max="10752" width="20.7109375" style="8"/>
    <col min="10753" max="10753" width="7.85546875" style="8" customWidth="1"/>
    <col min="10754" max="10754" width="19.140625" style="8" customWidth="1"/>
    <col min="10755" max="10755" width="46" style="8" customWidth="1"/>
    <col min="10756" max="10756" width="20.85546875" style="8" customWidth="1"/>
    <col min="10757" max="10757" width="17.5703125" style="8" customWidth="1"/>
    <col min="10758" max="10758" width="19.42578125" style="8" customWidth="1"/>
    <col min="10759" max="10759" width="19.28515625" style="8" customWidth="1"/>
    <col min="10760" max="10760" width="84" style="8" customWidth="1"/>
    <col min="10761" max="11008" width="20.7109375" style="8"/>
    <col min="11009" max="11009" width="7.85546875" style="8" customWidth="1"/>
    <col min="11010" max="11010" width="19.140625" style="8" customWidth="1"/>
    <col min="11011" max="11011" width="46" style="8" customWidth="1"/>
    <col min="11012" max="11012" width="20.85546875" style="8" customWidth="1"/>
    <col min="11013" max="11013" width="17.5703125" style="8" customWidth="1"/>
    <col min="11014" max="11014" width="19.42578125" style="8" customWidth="1"/>
    <col min="11015" max="11015" width="19.28515625" style="8" customWidth="1"/>
    <col min="11016" max="11016" width="84" style="8" customWidth="1"/>
    <col min="11017" max="11264" width="20.7109375" style="8"/>
    <col min="11265" max="11265" width="7.85546875" style="8" customWidth="1"/>
    <col min="11266" max="11266" width="19.140625" style="8" customWidth="1"/>
    <col min="11267" max="11267" width="46" style="8" customWidth="1"/>
    <col min="11268" max="11268" width="20.85546875" style="8" customWidth="1"/>
    <col min="11269" max="11269" width="17.5703125" style="8" customWidth="1"/>
    <col min="11270" max="11270" width="19.42578125" style="8" customWidth="1"/>
    <col min="11271" max="11271" width="19.28515625" style="8" customWidth="1"/>
    <col min="11272" max="11272" width="84" style="8" customWidth="1"/>
    <col min="11273" max="11520" width="20.7109375" style="8"/>
    <col min="11521" max="11521" width="7.85546875" style="8" customWidth="1"/>
    <col min="11522" max="11522" width="19.140625" style="8" customWidth="1"/>
    <col min="11523" max="11523" width="46" style="8" customWidth="1"/>
    <col min="11524" max="11524" width="20.85546875" style="8" customWidth="1"/>
    <col min="11525" max="11525" width="17.5703125" style="8" customWidth="1"/>
    <col min="11526" max="11526" width="19.42578125" style="8" customWidth="1"/>
    <col min="11527" max="11527" width="19.28515625" style="8" customWidth="1"/>
    <col min="11528" max="11528" width="84" style="8" customWidth="1"/>
    <col min="11529" max="11776" width="20.7109375" style="8"/>
    <col min="11777" max="11777" width="7.85546875" style="8" customWidth="1"/>
    <col min="11778" max="11778" width="19.140625" style="8" customWidth="1"/>
    <col min="11779" max="11779" width="46" style="8" customWidth="1"/>
    <col min="11780" max="11780" width="20.85546875" style="8" customWidth="1"/>
    <col min="11781" max="11781" width="17.5703125" style="8" customWidth="1"/>
    <col min="11782" max="11782" width="19.42578125" style="8" customWidth="1"/>
    <col min="11783" max="11783" width="19.28515625" style="8" customWidth="1"/>
    <col min="11784" max="11784" width="84" style="8" customWidth="1"/>
    <col min="11785" max="12032" width="20.7109375" style="8"/>
    <col min="12033" max="12033" width="7.85546875" style="8" customWidth="1"/>
    <col min="12034" max="12034" width="19.140625" style="8" customWidth="1"/>
    <col min="12035" max="12035" width="46" style="8" customWidth="1"/>
    <col min="12036" max="12036" width="20.85546875" style="8" customWidth="1"/>
    <col min="12037" max="12037" width="17.5703125" style="8" customWidth="1"/>
    <col min="12038" max="12038" width="19.42578125" style="8" customWidth="1"/>
    <col min="12039" max="12039" width="19.28515625" style="8" customWidth="1"/>
    <col min="12040" max="12040" width="84" style="8" customWidth="1"/>
    <col min="12041" max="12288" width="20.7109375" style="8"/>
    <col min="12289" max="12289" width="7.85546875" style="8" customWidth="1"/>
    <col min="12290" max="12290" width="19.140625" style="8" customWidth="1"/>
    <col min="12291" max="12291" width="46" style="8" customWidth="1"/>
    <col min="12292" max="12292" width="20.85546875" style="8" customWidth="1"/>
    <col min="12293" max="12293" width="17.5703125" style="8" customWidth="1"/>
    <col min="12294" max="12294" width="19.42578125" style="8" customWidth="1"/>
    <col min="12295" max="12295" width="19.28515625" style="8" customWidth="1"/>
    <col min="12296" max="12296" width="84" style="8" customWidth="1"/>
    <col min="12297" max="12544" width="20.7109375" style="8"/>
    <col min="12545" max="12545" width="7.85546875" style="8" customWidth="1"/>
    <col min="12546" max="12546" width="19.140625" style="8" customWidth="1"/>
    <col min="12547" max="12547" width="46" style="8" customWidth="1"/>
    <col min="12548" max="12548" width="20.85546875" style="8" customWidth="1"/>
    <col min="12549" max="12549" width="17.5703125" style="8" customWidth="1"/>
    <col min="12550" max="12550" width="19.42578125" style="8" customWidth="1"/>
    <col min="12551" max="12551" width="19.28515625" style="8" customWidth="1"/>
    <col min="12552" max="12552" width="84" style="8" customWidth="1"/>
    <col min="12553" max="12800" width="20.7109375" style="8"/>
    <col min="12801" max="12801" width="7.85546875" style="8" customWidth="1"/>
    <col min="12802" max="12802" width="19.140625" style="8" customWidth="1"/>
    <col min="12803" max="12803" width="46" style="8" customWidth="1"/>
    <col min="12804" max="12804" width="20.85546875" style="8" customWidth="1"/>
    <col min="12805" max="12805" width="17.5703125" style="8" customWidth="1"/>
    <col min="12806" max="12806" width="19.42578125" style="8" customWidth="1"/>
    <col min="12807" max="12807" width="19.28515625" style="8" customWidth="1"/>
    <col min="12808" max="12808" width="84" style="8" customWidth="1"/>
    <col min="12809" max="13056" width="20.7109375" style="8"/>
    <col min="13057" max="13057" width="7.85546875" style="8" customWidth="1"/>
    <col min="13058" max="13058" width="19.140625" style="8" customWidth="1"/>
    <col min="13059" max="13059" width="46" style="8" customWidth="1"/>
    <col min="13060" max="13060" width="20.85546875" style="8" customWidth="1"/>
    <col min="13061" max="13061" width="17.5703125" style="8" customWidth="1"/>
    <col min="13062" max="13062" width="19.42578125" style="8" customWidth="1"/>
    <col min="13063" max="13063" width="19.28515625" style="8" customWidth="1"/>
    <col min="13064" max="13064" width="84" style="8" customWidth="1"/>
    <col min="13065" max="13312" width="20.7109375" style="8"/>
    <col min="13313" max="13313" width="7.85546875" style="8" customWidth="1"/>
    <col min="13314" max="13314" width="19.140625" style="8" customWidth="1"/>
    <col min="13315" max="13315" width="46" style="8" customWidth="1"/>
    <col min="13316" max="13316" width="20.85546875" style="8" customWidth="1"/>
    <col min="13317" max="13317" width="17.5703125" style="8" customWidth="1"/>
    <col min="13318" max="13318" width="19.42578125" style="8" customWidth="1"/>
    <col min="13319" max="13319" width="19.28515625" style="8" customWidth="1"/>
    <col min="13320" max="13320" width="84" style="8" customWidth="1"/>
    <col min="13321" max="13568" width="20.7109375" style="8"/>
    <col min="13569" max="13569" width="7.85546875" style="8" customWidth="1"/>
    <col min="13570" max="13570" width="19.140625" style="8" customWidth="1"/>
    <col min="13571" max="13571" width="46" style="8" customWidth="1"/>
    <col min="13572" max="13572" width="20.85546875" style="8" customWidth="1"/>
    <col min="13573" max="13573" width="17.5703125" style="8" customWidth="1"/>
    <col min="13574" max="13574" width="19.42578125" style="8" customWidth="1"/>
    <col min="13575" max="13575" width="19.28515625" style="8" customWidth="1"/>
    <col min="13576" max="13576" width="84" style="8" customWidth="1"/>
    <col min="13577" max="13824" width="20.7109375" style="8"/>
    <col min="13825" max="13825" width="7.85546875" style="8" customWidth="1"/>
    <col min="13826" max="13826" width="19.140625" style="8" customWidth="1"/>
    <col min="13827" max="13827" width="46" style="8" customWidth="1"/>
    <col min="13828" max="13828" width="20.85546875" style="8" customWidth="1"/>
    <col min="13829" max="13829" width="17.5703125" style="8" customWidth="1"/>
    <col min="13830" max="13830" width="19.42578125" style="8" customWidth="1"/>
    <col min="13831" max="13831" width="19.28515625" style="8" customWidth="1"/>
    <col min="13832" max="13832" width="84" style="8" customWidth="1"/>
    <col min="13833" max="14080" width="20.7109375" style="8"/>
    <col min="14081" max="14081" width="7.85546875" style="8" customWidth="1"/>
    <col min="14082" max="14082" width="19.140625" style="8" customWidth="1"/>
    <col min="14083" max="14083" width="46" style="8" customWidth="1"/>
    <col min="14084" max="14084" width="20.85546875" style="8" customWidth="1"/>
    <col min="14085" max="14085" width="17.5703125" style="8" customWidth="1"/>
    <col min="14086" max="14086" width="19.42578125" style="8" customWidth="1"/>
    <col min="14087" max="14087" width="19.28515625" style="8" customWidth="1"/>
    <col min="14088" max="14088" width="84" style="8" customWidth="1"/>
    <col min="14089" max="14336" width="20.7109375" style="8"/>
    <col min="14337" max="14337" width="7.85546875" style="8" customWidth="1"/>
    <col min="14338" max="14338" width="19.140625" style="8" customWidth="1"/>
    <col min="14339" max="14339" width="46" style="8" customWidth="1"/>
    <col min="14340" max="14340" width="20.85546875" style="8" customWidth="1"/>
    <col min="14341" max="14341" width="17.5703125" style="8" customWidth="1"/>
    <col min="14342" max="14342" width="19.42578125" style="8" customWidth="1"/>
    <col min="14343" max="14343" width="19.28515625" style="8" customWidth="1"/>
    <col min="14344" max="14344" width="84" style="8" customWidth="1"/>
    <col min="14345" max="14592" width="20.7109375" style="8"/>
    <col min="14593" max="14593" width="7.85546875" style="8" customWidth="1"/>
    <col min="14594" max="14594" width="19.140625" style="8" customWidth="1"/>
    <col min="14595" max="14595" width="46" style="8" customWidth="1"/>
    <col min="14596" max="14596" width="20.85546875" style="8" customWidth="1"/>
    <col min="14597" max="14597" width="17.5703125" style="8" customWidth="1"/>
    <col min="14598" max="14598" width="19.42578125" style="8" customWidth="1"/>
    <col min="14599" max="14599" width="19.28515625" style="8" customWidth="1"/>
    <col min="14600" max="14600" width="84" style="8" customWidth="1"/>
    <col min="14601" max="14848" width="20.7109375" style="8"/>
    <col min="14849" max="14849" width="7.85546875" style="8" customWidth="1"/>
    <col min="14850" max="14850" width="19.140625" style="8" customWidth="1"/>
    <col min="14851" max="14851" width="46" style="8" customWidth="1"/>
    <col min="14852" max="14852" width="20.85546875" style="8" customWidth="1"/>
    <col min="14853" max="14853" width="17.5703125" style="8" customWidth="1"/>
    <col min="14854" max="14854" width="19.42578125" style="8" customWidth="1"/>
    <col min="14855" max="14855" width="19.28515625" style="8" customWidth="1"/>
    <col min="14856" max="14856" width="84" style="8" customWidth="1"/>
    <col min="14857" max="15104" width="20.7109375" style="8"/>
    <col min="15105" max="15105" width="7.85546875" style="8" customWidth="1"/>
    <col min="15106" max="15106" width="19.140625" style="8" customWidth="1"/>
    <col min="15107" max="15107" width="46" style="8" customWidth="1"/>
    <col min="15108" max="15108" width="20.85546875" style="8" customWidth="1"/>
    <col min="15109" max="15109" width="17.5703125" style="8" customWidth="1"/>
    <col min="15110" max="15110" width="19.42578125" style="8" customWidth="1"/>
    <col min="15111" max="15111" width="19.28515625" style="8" customWidth="1"/>
    <col min="15112" max="15112" width="84" style="8" customWidth="1"/>
    <col min="15113" max="15360" width="20.7109375" style="8"/>
    <col min="15361" max="15361" width="7.85546875" style="8" customWidth="1"/>
    <col min="15362" max="15362" width="19.140625" style="8" customWidth="1"/>
    <col min="15363" max="15363" width="46" style="8" customWidth="1"/>
    <col min="15364" max="15364" width="20.85546875" style="8" customWidth="1"/>
    <col min="15365" max="15365" width="17.5703125" style="8" customWidth="1"/>
    <col min="15366" max="15366" width="19.42578125" style="8" customWidth="1"/>
    <col min="15367" max="15367" width="19.28515625" style="8" customWidth="1"/>
    <col min="15368" max="15368" width="84" style="8" customWidth="1"/>
    <col min="15369" max="15616" width="20.7109375" style="8"/>
    <col min="15617" max="15617" width="7.85546875" style="8" customWidth="1"/>
    <col min="15618" max="15618" width="19.140625" style="8" customWidth="1"/>
    <col min="15619" max="15619" width="46" style="8" customWidth="1"/>
    <col min="15620" max="15620" width="20.85546875" style="8" customWidth="1"/>
    <col min="15621" max="15621" width="17.5703125" style="8" customWidth="1"/>
    <col min="15622" max="15622" width="19.42578125" style="8" customWidth="1"/>
    <col min="15623" max="15623" width="19.28515625" style="8" customWidth="1"/>
    <col min="15624" max="15624" width="84" style="8" customWidth="1"/>
    <col min="15625" max="15872" width="20.7109375" style="8"/>
    <col min="15873" max="15873" width="7.85546875" style="8" customWidth="1"/>
    <col min="15874" max="15874" width="19.140625" style="8" customWidth="1"/>
    <col min="15875" max="15875" width="46" style="8" customWidth="1"/>
    <col min="15876" max="15876" width="20.85546875" style="8" customWidth="1"/>
    <col min="15877" max="15877" width="17.5703125" style="8" customWidth="1"/>
    <col min="15878" max="15878" width="19.42578125" style="8" customWidth="1"/>
    <col min="15879" max="15879" width="19.28515625" style="8" customWidth="1"/>
    <col min="15880" max="15880" width="84" style="8" customWidth="1"/>
    <col min="15881" max="16128" width="20.7109375" style="8"/>
    <col min="16129" max="16129" width="7.85546875" style="8" customWidth="1"/>
    <col min="16130" max="16130" width="19.140625" style="8" customWidth="1"/>
    <col min="16131" max="16131" width="46" style="8" customWidth="1"/>
    <col min="16132" max="16132" width="20.85546875" style="8" customWidth="1"/>
    <col min="16133" max="16133" width="17.5703125" style="8" customWidth="1"/>
    <col min="16134" max="16134" width="19.42578125" style="8" customWidth="1"/>
    <col min="16135" max="16135" width="19.28515625" style="8" customWidth="1"/>
    <col min="16136" max="16136" width="84" style="8" customWidth="1"/>
    <col min="16137" max="16384" width="20.7109375" style="8"/>
  </cols>
  <sheetData>
    <row r="1" spans="1:9" s="2" customFormat="1" x14ac:dyDescent="0.25">
      <c r="A1" s="206" t="s">
        <v>85</v>
      </c>
      <c r="B1" s="207"/>
      <c r="C1" s="207"/>
      <c r="D1" s="207"/>
      <c r="E1" s="207"/>
      <c r="F1" s="207"/>
      <c r="G1" s="207"/>
      <c r="H1" s="207"/>
      <c r="I1" s="1"/>
    </row>
    <row r="2" spans="1:9" s="2" customFormat="1" x14ac:dyDescent="0.25">
      <c r="A2" s="206" t="s">
        <v>86</v>
      </c>
      <c r="B2" s="207"/>
      <c r="C2" s="207"/>
      <c r="D2" s="207"/>
      <c r="E2" s="207"/>
      <c r="F2" s="207"/>
      <c r="G2" s="207"/>
      <c r="H2" s="207"/>
      <c r="I2" s="1"/>
    </row>
    <row r="3" spans="1:9" s="2" customFormat="1" x14ac:dyDescent="0.25">
      <c r="A3" s="206"/>
      <c r="B3" s="207"/>
      <c r="C3" s="207"/>
      <c r="D3" s="207"/>
      <c r="E3" s="207"/>
      <c r="F3" s="207"/>
      <c r="G3" s="207"/>
      <c r="H3" s="207"/>
      <c r="I3" s="1"/>
    </row>
    <row r="4" spans="1:9" s="2" customFormat="1" x14ac:dyDescent="0.25">
      <c r="A4" s="208" t="s">
        <v>87</v>
      </c>
      <c r="B4" s="207"/>
      <c r="C4" s="207"/>
      <c r="D4" s="207"/>
      <c r="E4" s="207"/>
      <c r="F4" s="207"/>
      <c r="G4" s="207"/>
      <c r="H4" s="207"/>
      <c r="I4" s="1"/>
    </row>
    <row r="5" spans="1:9" x14ac:dyDescent="0.25">
      <c r="A5" s="3"/>
      <c r="B5" s="4"/>
      <c r="C5" s="4"/>
      <c r="D5" s="5"/>
      <c r="E5" s="5"/>
      <c r="F5" s="5"/>
      <c r="G5" s="5"/>
      <c r="H5" s="6"/>
      <c r="I5" s="7"/>
    </row>
    <row r="6" spans="1:9" x14ac:dyDescent="0.25">
      <c r="A6" s="6" t="s">
        <v>0</v>
      </c>
      <c r="B6" s="6" t="s">
        <v>88</v>
      </c>
      <c r="C6" s="9" t="s">
        <v>89</v>
      </c>
      <c r="D6" s="10" t="s">
        <v>90</v>
      </c>
      <c r="E6" s="10" t="s">
        <v>91</v>
      </c>
      <c r="F6" s="10" t="s">
        <v>92</v>
      </c>
      <c r="G6" s="11" t="s">
        <v>93</v>
      </c>
      <c r="H6" s="12" t="s">
        <v>94</v>
      </c>
      <c r="I6" s="7"/>
    </row>
    <row r="7" spans="1:9" s="15" customFormat="1" ht="59.45" customHeight="1" x14ac:dyDescent="0.25">
      <c r="A7" s="13" t="s">
        <v>8</v>
      </c>
      <c r="B7" s="13" t="s">
        <v>95</v>
      </c>
      <c r="C7" s="14" t="s">
        <v>96</v>
      </c>
      <c r="D7" s="10"/>
      <c r="F7" s="10"/>
      <c r="G7" s="11"/>
      <c r="I7" s="16"/>
    </row>
    <row r="8" spans="1:9" s="15" customFormat="1" ht="59.45" customHeight="1" x14ac:dyDescent="0.25">
      <c r="A8" s="13"/>
      <c r="B8" s="13"/>
      <c r="C8" s="14"/>
      <c r="D8" s="17">
        <v>90</v>
      </c>
      <c r="E8" s="18"/>
      <c r="F8" s="17"/>
      <c r="G8" s="17"/>
      <c r="H8" s="12" t="s">
        <v>97</v>
      </c>
      <c r="I8" s="16"/>
    </row>
    <row r="9" spans="1:9" s="15" customFormat="1" ht="59.45" customHeight="1" x14ac:dyDescent="0.25">
      <c r="A9" s="13"/>
      <c r="B9" s="13"/>
      <c r="C9" s="14"/>
      <c r="D9" s="17"/>
      <c r="E9" s="17">
        <v>15125.48</v>
      </c>
      <c r="F9" s="17"/>
      <c r="G9" s="17"/>
      <c r="H9" s="12" t="s">
        <v>98</v>
      </c>
      <c r="I9" s="16"/>
    </row>
    <row r="10" spans="1:9" s="15" customFormat="1" ht="59.45" customHeight="1" x14ac:dyDescent="0.25">
      <c r="A10" s="13"/>
      <c r="B10" s="13"/>
      <c r="C10" s="14"/>
      <c r="D10" s="17"/>
      <c r="E10" s="17">
        <v>6900</v>
      </c>
      <c r="F10" s="17"/>
      <c r="G10" s="17"/>
      <c r="H10" s="12" t="s">
        <v>98</v>
      </c>
      <c r="I10" s="16"/>
    </row>
    <row r="11" spans="1:9" s="15" customFormat="1" ht="57" customHeight="1" x14ac:dyDescent="0.25">
      <c r="A11" s="13" t="s">
        <v>8</v>
      </c>
      <c r="B11" s="13" t="s">
        <v>99</v>
      </c>
      <c r="C11" s="14" t="s">
        <v>100</v>
      </c>
      <c r="D11" s="19"/>
      <c r="E11" s="17"/>
      <c r="F11" s="17"/>
      <c r="G11" s="17"/>
      <c r="H11" s="20"/>
      <c r="I11" s="16"/>
    </row>
    <row r="12" spans="1:9" s="15" customFormat="1" ht="57" customHeight="1" x14ac:dyDescent="0.25">
      <c r="A12" s="13"/>
      <c r="B12" s="13"/>
      <c r="C12" s="14"/>
      <c r="D12" s="19"/>
      <c r="E12" s="17">
        <v>23145.55</v>
      </c>
      <c r="F12" s="17"/>
      <c r="G12" s="17"/>
      <c r="H12" s="20" t="s">
        <v>101</v>
      </c>
      <c r="I12" s="16"/>
    </row>
    <row r="13" spans="1:9" s="15" customFormat="1" ht="49.15" customHeight="1" x14ac:dyDescent="0.2">
      <c r="A13" s="13" t="s">
        <v>8</v>
      </c>
      <c r="B13" s="13" t="s">
        <v>102</v>
      </c>
      <c r="C13" s="14" t="s">
        <v>103</v>
      </c>
      <c r="D13" s="21"/>
      <c r="E13" s="19"/>
      <c r="F13" s="22"/>
      <c r="G13" s="17"/>
      <c r="H13" s="18"/>
      <c r="I13" s="16"/>
    </row>
    <row r="14" spans="1:9" s="15" customFormat="1" ht="49.15" customHeight="1" x14ac:dyDescent="0.2">
      <c r="A14" s="13"/>
      <c r="B14" s="13"/>
      <c r="C14" s="14"/>
      <c r="D14" s="19">
        <v>23145.55</v>
      </c>
      <c r="E14" s="19"/>
      <c r="F14" s="22"/>
      <c r="G14" s="17"/>
      <c r="H14" s="20" t="s">
        <v>104</v>
      </c>
      <c r="I14" s="16"/>
    </row>
    <row r="15" spans="1:9" s="15" customFormat="1" ht="49.15" customHeight="1" x14ac:dyDescent="0.2">
      <c r="A15" s="13" t="s">
        <v>8</v>
      </c>
      <c r="B15" s="13" t="s">
        <v>105</v>
      </c>
      <c r="C15" s="14" t="s">
        <v>106</v>
      </c>
      <c r="D15" s="19">
        <v>0.52</v>
      </c>
      <c r="E15" s="19"/>
      <c r="F15" s="22"/>
      <c r="G15" s="17"/>
      <c r="H15" s="20" t="s">
        <v>107</v>
      </c>
      <c r="I15" s="16"/>
    </row>
    <row r="16" spans="1:9" s="26" customFormat="1" ht="67.900000000000006" customHeight="1" x14ac:dyDescent="0.25">
      <c r="A16" s="23" t="s">
        <v>8</v>
      </c>
      <c r="B16" s="13" t="s">
        <v>108</v>
      </c>
      <c r="C16" s="14" t="s">
        <v>109</v>
      </c>
      <c r="D16" s="18"/>
      <c r="E16" s="17"/>
      <c r="F16" s="17"/>
      <c r="G16" s="17"/>
      <c r="H16" s="24"/>
      <c r="I16" s="25"/>
    </row>
    <row r="17" spans="1:9" s="26" customFormat="1" ht="67.900000000000006" customHeight="1" x14ac:dyDescent="0.25">
      <c r="A17" s="23"/>
      <c r="B17" s="13"/>
      <c r="C17" s="14"/>
      <c r="D17" s="17">
        <v>145751</v>
      </c>
      <c r="E17" s="17"/>
      <c r="F17" s="19"/>
      <c r="G17" s="17"/>
      <c r="H17" s="20" t="s">
        <v>110</v>
      </c>
      <c r="I17" s="25"/>
    </row>
    <row r="18" spans="1:9" s="26" customFormat="1" ht="54.75" customHeight="1" x14ac:dyDescent="0.25">
      <c r="A18" s="23" t="s">
        <v>8</v>
      </c>
      <c r="B18" s="13" t="s">
        <v>111</v>
      </c>
      <c r="C18" s="14" t="s">
        <v>112</v>
      </c>
      <c r="D18" s="19">
        <v>13317.36</v>
      </c>
      <c r="E18" s="17"/>
      <c r="F18" s="17"/>
      <c r="G18" s="17"/>
      <c r="H18" s="20" t="s">
        <v>113</v>
      </c>
      <c r="I18" s="25"/>
    </row>
    <row r="19" spans="1:9" s="26" customFormat="1" ht="54.75" customHeight="1" x14ac:dyDescent="0.25">
      <c r="A19" s="23" t="s">
        <v>8</v>
      </c>
      <c r="B19" s="13" t="s">
        <v>114</v>
      </c>
      <c r="C19" s="14" t="s">
        <v>115</v>
      </c>
      <c r="D19" s="18"/>
      <c r="E19" s="17"/>
      <c r="F19" s="17"/>
      <c r="G19" s="17"/>
      <c r="H19" s="20"/>
      <c r="I19" s="25"/>
    </row>
    <row r="20" spans="1:9" s="26" customFormat="1" ht="54.75" customHeight="1" x14ac:dyDescent="0.25">
      <c r="A20" s="23"/>
      <c r="B20" s="13"/>
      <c r="C20" s="14"/>
      <c r="D20" s="19">
        <v>15125.48</v>
      </c>
      <c r="E20" s="17"/>
      <c r="F20" s="17"/>
      <c r="G20" s="17"/>
      <c r="H20" s="20" t="s">
        <v>116</v>
      </c>
      <c r="I20" s="25"/>
    </row>
    <row r="21" spans="1:9" s="26" customFormat="1" ht="54.75" customHeight="1" x14ac:dyDescent="0.25">
      <c r="A21" s="23"/>
      <c r="B21" s="13"/>
      <c r="C21" s="14"/>
      <c r="D21" s="19">
        <v>6900</v>
      </c>
      <c r="E21" s="17"/>
      <c r="F21" s="17"/>
      <c r="G21" s="17"/>
      <c r="H21" s="20" t="s">
        <v>116</v>
      </c>
      <c r="I21" s="25"/>
    </row>
    <row r="22" spans="1:9" s="26" customFormat="1" ht="54.75" customHeight="1" x14ac:dyDescent="0.25">
      <c r="A22" s="23"/>
      <c r="B22" s="13"/>
      <c r="C22" s="14"/>
      <c r="D22" s="19">
        <v>548.26</v>
      </c>
      <c r="E22" s="17"/>
      <c r="F22" s="17"/>
      <c r="G22" s="17"/>
      <c r="H22" s="20" t="s">
        <v>117</v>
      </c>
      <c r="I22" s="25" t="s">
        <v>232</v>
      </c>
    </row>
    <row r="23" spans="1:9" s="26" customFormat="1" ht="54.75" customHeight="1" x14ac:dyDescent="0.25">
      <c r="A23" s="23" t="s">
        <v>8</v>
      </c>
      <c r="B23" s="13" t="s">
        <v>118</v>
      </c>
      <c r="C23" s="14" t="s">
        <v>119</v>
      </c>
      <c r="D23" s="19">
        <v>450.4</v>
      </c>
      <c r="E23" s="17"/>
      <c r="F23" s="17"/>
      <c r="G23" s="17"/>
      <c r="H23" s="20" t="s">
        <v>120</v>
      </c>
      <c r="I23" s="25"/>
    </row>
    <row r="24" spans="1:9" s="26" customFormat="1" ht="54.75" customHeight="1" x14ac:dyDescent="0.25">
      <c r="A24" s="23" t="s">
        <v>9</v>
      </c>
      <c r="B24" s="23" t="s">
        <v>10</v>
      </c>
      <c r="C24" s="27" t="s">
        <v>121</v>
      </c>
      <c r="D24" s="19"/>
      <c r="E24" s="17"/>
      <c r="F24" s="17"/>
      <c r="G24" s="17"/>
      <c r="H24" s="20"/>
      <c r="I24" s="25"/>
    </row>
    <row r="25" spans="1:9" s="26" customFormat="1" ht="54.75" customHeight="1" x14ac:dyDescent="0.25">
      <c r="A25" s="23"/>
      <c r="B25" s="23"/>
      <c r="C25" s="27"/>
      <c r="D25" s="19"/>
      <c r="E25" s="17"/>
      <c r="F25" s="17">
        <v>90</v>
      </c>
      <c r="G25" s="17"/>
      <c r="H25" s="12" t="s">
        <v>122</v>
      </c>
      <c r="I25" s="25"/>
    </row>
    <row r="26" spans="1:9" s="26" customFormat="1" ht="44.25" customHeight="1" x14ac:dyDescent="0.25">
      <c r="A26" s="23"/>
      <c r="B26" s="23"/>
      <c r="C26" s="27"/>
      <c r="D26" s="19"/>
      <c r="E26" s="28"/>
      <c r="F26" s="19">
        <v>548.26</v>
      </c>
      <c r="G26" s="18"/>
      <c r="H26" s="20" t="s">
        <v>123</v>
      </c>
      <c r="I26" s="25"/>
    </row>
    <row r="27" spans="1:9" s="26" customFormat="1" ht="44.25" customHeight="1" x14ac:dyDescent="0.25">
      <c r="A27" s="23"/>
      <c r="B27" s="23"/>
      <c r="C27" s="27"/>
      <c r="D27" s="19"/>
      <c r="E27" s="28"/>
      <c r="F27" s="19">
        <v>0.52</v>
      </c>
      <c r="G27" s="29"/>
      <c r="H27" s="20" t="s">
        <v>124</v>
      </c>
      <c r="I27" s="25"/>
    </row>
    <row r="28" spans="1:9" s="26" customFormat="1" ht="66" customHeight="1" x14ac:dyDescent="0.25">
      <c r="A28" s="23"/>
      <c r="B28" s="23"/>
      <c r="C28" s="27"/>
      <c r="D28" s="19"/>
      <c r="E28" s="28"/>
      <c r="F28" s="17">
        <v>145751</v>
      </c>
      <c r="G28" s="18"/>
      <c r="H28" s="20" t="s">
        <v>110</v>
      </c>
      <c r="I28" s="25"/>
    </row>
    <row r="29" spans="1:9" s="26" customFormat="1" ht="44.25" customHeight="1" x14ac:dyDescent="0.25">
      <c r="A29" s="23"/>
      <c r="B29" s="23"/>
      <c r="C29" s="27"/>
      <c r="D29" s="19"/>
      <c r="E29" s="28"/>
      <c r="F29" s="19">
        <v>5524.23</v>
      </c>
      <c r="G29" s="29"/>
      <c r="H29" s="20" t="s">
        <v>125</v>
      </c>
      <c r="I29" s="25"/>
    </row>
    <row r="30" spans="1:9" s="26" customFormat="1" ht="44.25" customHeight="1" x14ac:dyDescent="0.25">
      <c r="A30" s="23"/>
      <c r="B30" s="23"/>
      <c r="C30" s="27"/>
      <c r="D30" s="19"/>
      <c r="E30" s="28"/>
      <c r="F30" s="19">
        <v>7793.13</v>
      </c>
      <c r="G30" s="18"/>
      <c r="H30" s="20" t="s">
        <v>126</v>
      </c>
      <c r="I30" s="25"/>
    </row>
    <row r="31" spans="1:9" s="26" customFormat="1" ht="59.45" customHeight="1" x14ac:dyDescent="0.25">
      <c r="A31" s="23"/>
      <c r="B31" s="23"/>
      <c r="C31" s="27"/>
      <c r="D31" s="19"/>
      <c r="E31" s="28"/>
      <c r="F31" s="19">
        <v>450.4</v>
      </c>
      <c r="G31" s="18"/>
      <c r="H31" s="20" t="s">
        <v>127</v>
      </c>
      <c r="I31" s="25"/>
    </row>
    <row r="32" spans="1:9" s="36" customFormat="1" ht="19.149999999999999" customHeight="1" x14ac:dyDescent="0.2">
      <c r="A32" s="30"/>
      <c r="B32" s="30"/>
      <c r="C32" s="31" t="s">
        <v>128</v>
      </c>
      <c r="D32" s="32">
        <f>SUM(D8:D31)</f>
        <v>205328.57</v>
      </c>
      <c r="E32" s="32">
        <f>SUM(E7:E31)</f>
        <v>45171.03</v>
      </c>
      <c r="F32" s="33">
        <f>SUM(F25:F31)</f>
        <v>160157.54</v>
      </c>
      <c r="G32" s="33">
        <f>SUM(G11:G25)</f>
        <v>0</v>
      </c>
      <c r="H32" s="34"/>
      <c r="I32" s="35"/>
    </row>
    <row r="33" spans="1:9" s="36" customFormat="1" x14ac:dyDescent="0.2">
      <c r="A33" s="30"/>
      <c r="B33" s="30"/>
      <c r="C33" s="37"/>
      <c r="D33" s="38"/>
      <c r="E33" s="38"/>
      <c r="F33" s="24"/>
      <c r="G33" s="38"/>
      <c r="H33" s="37"/>
      <c r="I33" s="35"/>
    </row>
    <row r="34" spans="1:9" s="36" customFormat="1" ht="25.5" x14ac:dyDescent="0.2">
      <c r="A34" s="39"/>
      <c r="B34" s="39"/>
      <c r="C34" s="40" t="s">
        <v>129</v>
      </c>
      <c r="D34" s="32"/>
      <c r="E34" s="38"/>
      <c r="F34" s="41"/>
      <c r="G34" s="42"/>
      <c r="H34" s="20"/>
      <c r="I34" s="35"/>
    </row>
    <row r="35" spans="1:9" s="36" customFormat="1" x14ac:dyDescent="0.2">
      <c r="A35" s="39"/>
      <c r="B35" s="39"/>
      <c r="C35" s="40"/>
      <c r="D35" s="32"/>
      <c r="E35" s="38"/>
      <c r="F35" s="41"/>
      <c r="G35" s="42"/>
      <c r="H35" s="20"/>
      <c r="I35" s="35"/>
    </row>
    <row r="36" spans="1:9" s="36" customFormat="1" x14ac:dyDescent="0.2">
      <c r="A36" s="39"/>
      <c r="B36" s="39"/>
      <c r="C36" s="43" t="s">
        <v>130</v>
      </c>
      <c r="D36" s="32">
        <f>D32</f>
        <v>205328.57</v>
      </c>
      <c r="E36" s="38"/>
      <c r="F36" s="41"/>
      <c r="G36" s="42"/>
      <c r="H36" s="20"/>
      <c r="I36" s="35"/>
    </row>
    <row r="37" spans="1:9" x14ac:dyDescent="0.2">
      <c r="A37" s="39"/>
      <c r="B37" s="39"/>
      <c r="C37" s="43" t="s">
        <v>131</v>
      </c>
      <c r="D37" s="32">
        <f>-E32</f>
        <v>-45171.03</v>
      </c>
      <c r="E37" s="38"/>
      <c r="F37" s="41"/>
      <c r="G37" s="42"/>
      <c r="H37" s="20"/>
      <c r="I37" s="7"/>
    </row>
    <row r="38" spans="1:9" x14ac:dyDescent="0.2">
      <c r="A38" s="39"/>
      <c r="B38" s="39"/>
      <c r="C38" s="43" t="s">
        <v>132</v>
      </c>
      <c r="D38" s="44">
        <f>-F32</f>
        <v>-160157.54</v>
      </c>
      <c r="E38" s="38"/>
      <c r="F38" s="41"/>
      <c r="G38" s="42"/>
      <c r="H38" s="20"/>
      <c r="I38" s="7"/>
    </row>
    <row r="39" spans="1:9" x14ac:dyDescent="0.2">
      <c r="A39" s="39"/>
      <c r="B39" s="39"/>
      <c r="C39" s="43" t="s">
        <v>133</v>
      </c>
      <c r="D39" s="44">
        <f>G32</f>
        <v>0</v>
      </c>
      <c r="E39" s="38"/>
      <c r="F39" s="41"/>
      <c r="G39" s="42"/>
      <c r="H39" s="20"/>
      <c r="I39" s="7"/>
    </row>
    <row r="40" spans="1:9" ht="15.6" customHeight="1" x14ac:dyDescent="0.2">
      <c r="A40" s="39"/>
      <c r="B40" s="39"/>
      <c r="C40" s="43" t="s">
        <v>13</v>
      </c>
      <c r="D40" s="32">
        <f>SUM(D36:D39)</f>
        <v>0</v>
      </c>
      <c r="E40" s="38"/>
      <c r="F40" s="41"/>
      <c r="G40" s="42"/>
      <c r="H40" s="20"/>
      <c r="I40" s="7"/>
    </row>
    <row r="41" spans="1:9" x14ac:dyDescent="0.25">
      <c r="A41" s="45"/>
      <c r="B41" s="46"/>
      <c r="C41" s="47"/>
      <c r="D41" s="48"/>
      <c r="E41" s="48"/>
      <c r="F41" s="49"/>
      <c r="G41" s="49"/>
      <c r="H41" s="50"/>
    </row>
  </sheetData>
  <mergeCells count="4">
    <mergeCell ref="A1:H1"/>
    <mergeCell ref="A2:H2"/>
    <mergeCell ref="A3:H3"/>
    <mergeCell ref="A4:H4"/>
  </mergeCells>
  <printOptions horizontalCentered="1"/>
  <pageMargins left="0" right="0" top="0" bottom="0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2" sqref="A2:H27"/>
    </sheetView>
  </sheetViews>
  <sheetFormatPr defaultColWidth="20.7109375" defaultRowHeight="10.5" x14ac:dyDescent="0.25"/>
  <cols>
    <col min="1" max="1" width="4.28515625" style="74" customWidth="1"/>
    <col min="2" max="2" width="18.85546875" style="75" customWidth="1"/>
    <col min="3" max="3" width="41.7109375" style="76" customWidth="1"/>
    <col min="4" max="4" width="21.42578125" style="77" customWidth="1"/>
    <col min="5" max="5" width="13" style="77" customWidth="1"/>
    <col min="6" max="6" width="21" style="78" customWidth="1"/>
    <col min="7" max="7" width="15.28515625" style="78" customWidth="1"/>
    <col min="8" max="8" width="70" style="79" customWidth="1"/>
    <col min="9" max="256" width="20.7109375" style="59"/>
    <col min="257" max="257" width="4.28515625" style="59" customWidth="1"/>
    <col min="258" max="258" width="18.85546875" style="59" customWidth="1"/>
    <col min="259" max="259" width="41.7109375" style="59" customWidth="1"/>
    <col min="260" max="260" width="21.42578125" style="59" customWidth="1"/>
    <col min="261" max="261" width="13" style="59" customWidth="1"/>
    <col min="262" max="262" width="21" style="59" customWidth="1"/>
    <col min="263" max="263" width="15.28515625" style="59" customWidth="1"/>
    <col min="264" max="264" width="70" style="59" customWidth="1"/>
    <col min="265" max="512" width="20.7109375" style="59"/>
    <col min="513" max="513" width="4.28515625" style="59" customWidth="1"/>
    <col min="514" max="514" width="18.85546875" style="59" customWidth="1"/>
    <col min="515" max="515" width="41.7109375" style="59" customWidth="1"/>
    <col min="516" max="516" width="21.42578125" style="59" customWidth="1"/>
    <col min="517" max="517" width="13" style="59" customWidth="1"/>
    <col min="518" max="518" width="21" style="59" customWidth="1"/>
    <col min="519" max="519" width="15.28515625" style="59" customWidth="1"/>
    <col min="520" max="520" width="70" style="59" customWidth="1"/>
    <col min="521" max="768" width="20.7109375" style="59"/>
    <col min="769" max="769" width="4.28515625" style="59" customWidth="1"/>
    <col min="770" max="770" width="18.85546875" style="59" customWidth="1"/>
    <col min="771" max="771" width="41.7109375" style="59" customWidth="1"/>
    <col min="772" max="772" width="21.42578125" style="59" customWidth="1"/>
    <col min="773" max="773" width="13" style="59" customWidth="1"/>
    <col min="774" max="774" width="21" style="59" customWidth="1"/>
    <col min="775" max="775" width="15.28515625" style="59" customWidth="1"/>
    <col min="776" max="776" width="70" style="59" customWidth="1"/>
    <col min="777" max="1024" width="20.7109375" style="59"/>
    <col min="1025" max="1025" width="4.28515625" style="59" customWidth="1"/>
    <col min="1026" max="1026" width="18.85546875" style="59" customWidth="1"/>
    <col min="1027" max="1027" width="41.7109375" style="59" customWidth="1"/>
    <col min="1028" max="1028" width="21.42578125" style="59" customWidth="1"/>
    <col min="1029" max="1029" width="13" style="59" customWidth="1"/>
    <col min="1030" max="1030" width="21" style="59" customWidth="1"/>
    <col min="1031" max="1031" width="15.28515625" style="59" customWidth="1"/>
    <col min="1032" max="1032" width="70" style="59" customWidth="1"/>
    <col min="1033" max="1280" width="20.7109375" style="59"/>
    <col min="1281" max="1281" width="4.28515625" style="59" customWidth="1"/>
    <col min="1282" max="1282" width="18.85546875" style="59" customWidth="1"/>
    <col min="1283" max="1283" width="41.7109375" style="59" customWidth="1"/>
    <col min="1284" max="1284" width="21.42578125" style="59" customWidth="1"/>
    <col min="1285" max="1285" width="13" style="59" customWidth="1"/>
    <col min="1286" max="1286" width="21" style="59" customWidth="1"/>
    <col min="1287" max="1287" width="15.28515625" style="59" customWidth="1"/>
    <col min="1288" max="1288" width="70" style="59" customWidth="1"/>
    <col min="1289" max="1536" width="20.7109375" style="59"/>
    <col min="1537" max="1537" width="4.28515625" style="59" customWidth="1"/>
    <col min="1538" max="1538" width="18.85546875" style="59" customWidth="1"/>
    <col min="1539" max="1539" width="41.7109375" style="59" customWidth="1"/>
    <col min="1540" max="1540" width="21.42578125" style="59" customWidth="1"/>
    <col min="1541" max="1541" width="13" style="59" customWidth="1"/>
    <col min="1542" max="1542" width="21" style="59" customWidth="1"/>
    <col min="1543" max="1543" width="15.28515625" style="59" customWidth="1"/>
    <col min="1544" max="1544" width="70" style="59" customWidth="1"/>
    <col min="1545" max="1792" width="20.7109375" style="59"/>
    <col min="1793" max="1793" width="4.28515625" style="59" customWidth="1"/>
    <col min="1794" max="1794" width="18.85546875" style="59" customWidth="1"/>
    <col min="1795" max="1795" width="41.7109375" style="59" customWidth="1"/>
    <col min="1796" max="1796" width="21.42578125" style="59" customWidth="1"/>
    <col min="1797" max="1797" width="13" style="59" customWidth="1"/>
    <col min="1798" max="1798" width="21" style="59" customWidth="1"/>
    <col min="1799" max="1799" width="15.28515625" style="59" customWidth="1"/>
    <col min="1800" max="1800" width="70" style="59" customWidth="1"/>
    <col min="1801" max="2048" width="20.7109375" style="59"/>
    <col min="2049" max="2049" width="4.28515625" style="59" customWidth="1"/>
    <col min="2050" max="2050" width="18.85546875" style="59" customWidth="1"/>
    <col min="2051" max="2051" width="41.7109375" style="59" customWidth="1"/>
    <col min="2052" max="2052" width="21.42578125" style="59" customWidth="1"/>
    <col min="2053" max="2053" width="13" style="59" customWidth="1"/>
    <col min="2054" max="2054" width="21" style="59" customWidth="1"/>
    <col min="2055" max="2055" width="15.28515625" style="59" customWidth="1"/>
    <col min="2056" max="2056" width="70" style="59" customWidth="1"/>
    <col min="2057" max="2304" width="20.7109375" style="59"/>
    <col min="2305" max="2305" width="4.28515625" style="59" customWidth="1"/>
    <col min="2306" max="2306" width="18.85546875" style="59" customWidth="1"/>
    <col min="2307" max="2307" width="41.7109375" style="59" customWidth="1"/>
    <col min="2308" max="2308" width="21.42578125" style="59" customWidth="1"/>
    <col min="2309" max="2309" width="13" style="59" customWidth="1"/>
    <col min="2310" max="2310" width="21" style="59" customWidth="1"/>
    <col min="2311" max="2311" width="15.28515625" style="59" customWidth="1"/>
    <col min="2312" max="2312" width="70" style="59" customWidth="1"/>
    <col min="2313" max="2560" width="20.7109375" style="59"/>
    <col min="2561" max="2561" width="4.28515625" style="59" customWidth="1"/>
    <col min="2562" max="2562" width="18.85546875" style="59" customWidth="1"/>
    <col min="2563" max="2563" width="41.7109375" style="59" customWidth="1"/>
    <col min="2564" max="2564" width="21.42578125" style="59" customWidth="1"/>
    <col min="2565" max="2565" width="13" style="59" customWidth="1"/>
    <col min="2566" max="2566" width="21" style="59" customWidth="1"/>
    <col min="2567" max="2567" width="15.28515625" style="59" customWidth="1"/>
    <col min="2568" max="2568" width="70" style="59" customWidth="1"/>
    <col min="2569" max="2816" width="20.7109375" style="59"/>
    <col min="2817" max="2817" width="4.28515625" style="59" customWidth="1"/>
    <col min="2818" max="2818" width="18.85546875" style="59" customWidth="1"/>
    <col min="2819" max="2819" width="41.7109375" style="59" customWidth="1"/>
    <col min="2820" max="2820" width="21.42578125" style="59" customWidth="1"/>
    <col min="2821" max="2821" width="13" style="59" customWidth="1"/>
    <col min="2822" max="2822" width="21" style="59" customWidth="1"/>
    <col min="2823" max="2823" width="15.28515625" style="59" customWidth="1"/>
    <col min="2824" max="2824" width="70" style="59" customWidth="1"/>
    <col min="2825" max="3072" width="20.7109375" style="59"/>
    <col min="3073" max="3073" width="4.28515625" style="59" customWidth="1"/>
    <col min="3074" max="3074" width="18.85546875" style="59" customWidth="1"/>
    <col min="3075" max="3075" width="41.7109375" style="59" customWidth="1"/>
    <col min="3076" max="3076" width="21.42578125" style="59" customWidth="1"/>
    <col min="3077" max="3077" width="13" style="59" customWidth="1"/>
    <col min="3078" max="3078" width="21" style="59" customWidth="1"/>
    <col min="3079" max="3079" width="15.28515625" style="59" customWidth="1"/>
    <col min="3080" max="3080" width="70" style="59" customWidth="1"/>
    <col min="3081" max="3328" width="20.7109375" style="59"/>
    <col min="3329" max="3329" width="4.28515625" style="59" customWidth="1"/>
    <col min="3330" max="3330" width="18.85546875" style="59" customWidth="1"/>
    <col min="3331" max="3331" width="41.7109375" style="59" customWidth="1"/>
    <col min="3332" max="3332" width="21.42578125" style="59" customWidth="1"/>
    <col min="3333" max="3333" width="13" style="59" customWidth="1"/>
    <col min="3334" max="3334" width="21" style="59" customWidth="1"/>
    <col min="3335" max="3335" width="15.28515625" style="59" customWidth="1"/>
    <col min="3336" max="3336" width="70" style="59" customWidth="1"/>
    <col min="3337" max="3584" width="20.7109375" style="59"/>
    <col min="3585" max="3585" width="4.28515625" style="59" customWidth="1"/>
    <col min="3586" max="3586" width="18.85546875" style="59" customWidth="1"/>
    <col min="3587" max="3587" width="41.7109375" style="59" customWidth="1"/>
    <col min="3588" max="3588" width="21.42578125" style="59" customWidth="1"/>
    <col min="3589" max="3589" width="13" style="59" customWidth="1"/>
    <col min="3590" max="3590" width="21" style="59" customWidth="1"/>
    <col min="3591" max="3591" width="15.28515625" style="59" customWidth="1"/>
    <col min="3592" max="3592" width="70" style="59" customWidth="1"/>
    <col min="3593" max="3840" width="20.7109375" style="59"/>
    <col min="3841" max="3841" width="4.28515625" style="59" customWidth="1"/>
    <col min="3842" max="3842" width="18.85546875" style="59" customWidth="1"/>
    <col min="3843" max="3843" width="41.7109375" style="59" customWidth="1"/>
    <col min="3844" max="3844" width="21.42578125" style="59" customWidth="1"/>
    <col min="3845" max="3845" width="13" style="59" customWidth="1"/>
    <col min="3846" max="3846" width="21" style="59" customWidth="1"/>
    <col min="3847" max="3847" width="15.28515625" style="59" customWidth="1"/>
    <col min="3848" max="3848" width="70" style="59" customWidth="1"/>
    <col min="3849" max="4096" width="20.7109375" style="59"/>
    <col min="4097" max="4097" width="4.28515625" style="59" customWidth="1"/>
    <col min="4098" max="4098" width="18.85546875" style="59" customWidth="1"/>
    <col min="4099" max="4099" width="41.7109375" style="59" customWidth="1"/>
    <col min="4100" max="4100" width="21.42578125" style="59" customWidth="1"/>
    <col min="4101" max="4101" width="13" style="59" customWidth="1"/>
    <col min="4102" max="4102" width="21" style="59" customWidth="1"/>
    <col min="4103" max="4103" width="15.28515625" style="59" customWidth="1"/>
    <col min="4104" max="4104" width="70" style="59" customWidth="1"/>
    <col min="4105" max="4352" width="20.7109375" style="59"/>
    <col min="4353" max="4353" width="4.28515625" style="59" customWidth="1"/>
    <col min="4354" max="4354" width="18.85546875" style="59" customWidth="1"/>
    <col min="4355" max="4355" width="41.7109375" style="59" customWidth="1"/>
    <col min="4356" max="4356" width="21.42578125" style="59" customWidth="1"/>
    <col min="4357" max="4357" width="13" style="59" customWidth="1"/>
    <col min="4358" max="4358" width="21" style="59" customWidth="1"/>
    <col min="4359" max="4359" width="15.28515625" style="59" customWidth="1"/>
    <col min="4360" max="4360" width="70" style="59" customWidth="1"/>
    <col min="4361" max="4608" width="20.7109375" style="59"/>
    <col min="4609" max="4609" width="4.28515625" style="59" customWidth="1"/>
    <col min="4610" max="4610" width="18.85546875" style="59" customWidth="1"/>
    <col min="4611" max="4611" width="41.7109375" style="59" customWidth="1"/>
    <col min="4612" max="4612" width="21.42578125" style="59" customWidth="1"/>
    <col min="4613" max="4613" width="13" style="59" customWidth="1"/>
    <col min="4614" max="4614" width="21" style="59" customWidth="1"/>
    <col min="4615" max="4615" width="15.28515625" style="59" customWidth="1"/>
    <col min="4616" max="4616" width="70" style="59" customWidth="1"/>
    <col min="4617" max="4864" width="20.7109375" style="59"/>
    <col min="4865" max="4865" width="4.28515625" style="59" customWidth="1"/>
    <col min="4866" max="4866" width="18.85546875" style="59" customWidth="1"/>
    <col min="4867" max="4867" width="41.7109375" style="59" customWidth="1"/>
    <col min="4868" max="4868" width="21.42578125" style="59" customWidth="1"/>
    <col min="4869" max="4869" width="13" style="59" customWidth="1"/>
    <col min="4870" max="4870" width="21" style="59" customWidth="1"/>
    <col min="4871" max="4871" width="15.28515625" style="59" customWidth="1"/>
    <col min="4872" max="4872" width="70" style="59" customWidth="1"/>
    <col min="4873" max="5120" width="20.7109375" style="59"/>
    <col min="5121" max="5121" width="4.28515625" style="59" customWidth="1"/>
    <col min="5122" max="5122" width="18.85546875" style="59" customWidth="1"/>
    <col min="5123" max="5123" width="41.7109375" style="59" customWidth="1"/>
    <col min="5124" max="5124" width="21.42578125" style="59" customWidth="1"/>
    <col min="5125" max="5125" width="13" style="59" customWidth="1"/>
    <col min="5126" max="5126" width="21" style="59" customWidth="1"/>
    <col min="5127" max="5127" width="15.28515625" style="59" customWidth="1"/>
    <col min="5128" max="5128" width="70" style="59" customWidth="1"/>
    <col min="5129" max="5376" width="20.7109375" style="59"/>
    <col min="5377" max="5377" width="4.28515625" style="59" customWidth="1"/>
    <col min="5378" max="5378" width="18.85546875" style="59" customWidth="1"/>
    <col min="5379" max="5379" width="41.7109375" style="59" customWidth="1"/>
    <col min="5380" max="5380" width="21.42578125" style="59" customWidth="1"/>
    <col min="5381" max="5381" width="13" style="59" customWidth="1"/>
    <col min="5382" max="5382" width="21" style="59" customWidth="1"/>
    <col min="5383" max="5383" width="15.28515625" style="59" customWidth="1"/>
    <col min="5384" max="5384" width="70" style="59" customWidth="1"/>
    <col min="5385" max="5632" width="20.7109375" style="59"/>
    <col min="5633" max="5633" width="4.28515625" style="59" customWidth="1"/>
    <col min="5634" max="5634" width="18.85546875" style="59" customWidth="1"/>
    <col min="5635" max="5635" width="41.7109375" style="59" customWidth="1"/>
    <col min="5636" max="5636" width="21.42578125" style="59" customWidth="1"/>
    <col min="5637" max="5637" width="13" style="59" customWidth="1"/>
    <col min="5638" max="5638" width="21" style="59" customWidth="1"/>
    <col min="5639" max="5639" width="15.28515625" style="59" customWidth="1"/>
    <col min="5640" max="5640" width="70" style="59" customWidth="1"/>
    <col min="5641" max="5888" width="20.7109375" style="59"/>
    <col min="5889" max="5889" width="4.28515625" style="59" customWidth="1"/>
    <col min="5890" max="5890" width="18.85546875" style="59" customWidth="1"/>
    <col min="5891" max="5891" width="41.7109375" style="59" customWidth="1"/>
    <col min="5892" max="5892" width="21.42578125" style="59" customWidth="1"/>
    <col min="5893" max="5893" width="13" style="59" customWidth="1"/>
    <col min="5894" max="5894" width="21" style="59" customWidth="1"/>
    <col min="5895" max="5895" width="15.28515625" style="59" customWidth="1"/>
    <col min="5896" max="5896" width="70" style="59" customWidth="1"/>
    <col min="5897" max="6144" width="20.7109375" style="59"/>
    <col min="6145" max="6145" width="4.28515625" style="59" customWidth="1"/>
    <col min="6146" max="6146" width="18.85546875" style="59" customWidth="1"/>
    <col min="6147" max="6147" width="41.7109375" style="59" customWidth="1"/>
    <col min="6148" max="6148" width="21.42578125" style="59" customWidth="1"/>
    <col min="6149" max="6149" width="13" style="59" customWidth="1"/>
    <col min="6150" max="6150" width="21" style="59" customWidth="1"/>
    <col min="6151" max="6151" width="15.28515625" style="59" customWidth="1"/>
    <col min="6152" max="6152" width="70" style="59" customWidth="1"/>
    <col min="6153" max="6400" width="20.7109375" style="59"/>
    <col min="6401" max="6401" width="4.28515625" style="59" customWidth="1"/>
    <col min="6402" max="6402" width="18.85546875" style="59" customWidth="1"/>
    <col min="6403" max="6403" width="41.7109375" style="59" customWidth="1"/>
    <col min="6404" max="6404" width="21.42578125" style="59" customWidth="1"/>
    <col min="6405" max="6405" width="13" style="59" customWidth="1"/>
    <col min="6406" max="6406" width="21" style="59" customWidth="1"/>
    <col min="6407" max="6407" width="15.28515625" style="59" customWidth="1"/>
    <col min="6408" max="6408" width="70" style="59" customWidth="1"/>
    <col min="6409" max="6656" width="20.7109375" style="59"/>
    <col min="6657" max="6657" width="4.28515625" style="59" customWidth="1"/>
    <col min="6658" max="6658" width="18.85546875" style="59" customWidth="1"/>
    <col min="6659" max="6659" width="41.7109375" style="59" customWidth="1"/>
    <col min="6660" max="6660" width="21.42578125" style="59" customWidth="1"/>
    <col min="6661" max="6661" width="13" style="59" customWidth="1"/>
    <col min="6662" max="6662" width="21" style="59" customWidth="1"/>
    <col min="6663" max="6663" width="15.28515625" style="59" customWidth="1"/>
    <col min="6664" max="6664" width="70" style="59" customWidth="1"/>
    <col min="6665" max="6912" width="20.7109375" style="59"/>
    <col min="6913" max="6913" width="4.28515625" style="59" customWidth="1"/>
    <col min="6914" max="6914" width="18.85546875" style="59" customWidth="1"/>
    <col min="6915" max="6915" width="41.7109375" style="59" customWidth="1"/>
    <col min="6916" max="6916" width="21.42578125" style="59" customWidth="1"/>
    <col min="6917" max="6917" width="13" style="59" customWidth="1"/>
    <col min="6918" max="6918" width="21" style="59" customWidth="1"/>
    <col min="6919" max="6919" width="15.28515625" style="59" customWidth="1"/>
    <col min="6920" max="6920" width="70" style="59" customWidth="1"/>
    <col min="6921" max="7168" width="20.7109375" style="59"/>
    <col min="7169" max="7169" width="4.28515625" style="59" customWidth="1"/>
    <col min="7170" max="7170" width="18.85546875" style="59" customWidth="1"/>
    <col min="7171" max="7171" width="41.7109375" style="59" customWidth="1"/>
    <col min="7172" max="7172" width="21.42578125" style="59" customWidth="1"/>
    <col min="7173" max="7173" width="13" style="59" customWidth="1"/>
    <col min="7174" max="7174" width="21" style="59" customWidth="1"/>
    <col min="7175" max="7175" width="15.28515625" style="59" customWidth="1"/>
    <col min="7176" max="7176" width="70" style="59" customWidth="1"/>
    <col min="7177" max="7424" width="20.7109375" style="59"/>
    <col min="7425" max="7425" width="4.28515625" style="59" customWidth="1"/>
    <col min="7426" max="7426" width="18.85546875" style="59" customWidth="1"/>
    <col min="7427" max="7427" width="41.7109375" style="59" customWidth="1"/>
    <col min="7428" max="7428" width="21.42578125" style="59" customWidth="1"/>
    <col min="7429" max="7429" width="13" style="59" customWidth="1"/>
    <col min="7430" max="7430" width="21" style="59" customWidth="1"/>
    <col min="7431" max="7431" width="15.28515625" style="59" customWidth="1"/>
    <col min="7432" max="7432" width="70" style="59" customWidth="1"/>
    <col min="7433" max="7680" width="20.7109375" style="59"/>
    <col min="7681" max="7681" width="4.28515625" style="59" customWidth="1"/>
    <col min="7682" max="7682" width="18.85546875" style="59" customWidth="1"/>
    <col min="7683" max="7683" width="41.7109375" style="59" customWidth="1"/>
    <col min="7684" max="7684" width="21.42578125" style="59" customWidth="1"/>
    <col min="7685" max="7685" width="13" style="59" customWidth="1"/>
    <col min="7686" max="7686" width="21" style="59" customWidth="1"/>
    <col min="7687" max="7687" width="15.28515625" style="59" customWidth="1"/>
    <col min="7688" max="7688" width="70" style="59" customWidth="1"/>
    <col min="7689" max="7936" width="20.7109375" style="59"/>
    <col min="7937" max="7937" width="4.28515625" style="59" customWidth="1"/>
    <col min="7938" max="7938" width="18.85546875" style="59" customWidth="1"/>
    <col min="7939" max="7939" width="41.7109375" style="59" customWidth="1"/>
    <col min="7940" max="7940" width="21.42578125" style="59" customWidth="1"/>
    <col min="7941" max="7941" width="13" style="59" customWidth="1"/>
    <col min="7942" max="7942" width="21" style="59" customWidth="1"/>
    <col min="7943" max="7943" width="15.28515625" style="59" customWidth="1"/>
    <col min="7944" max="7944" width="70" style="59" customWidth="1"/>
    <col min="7945" max="8192" width="20.7109375" style="59"/>
    <col min="8193" max="8193" width="4.28515625" style="59" customWidth="1"/>
    <col min="8194" max="8194" width="18.85546875" style="59" customWidth="1"/>
    <col min="8195" max="8195" width="41.7109375" style="59" customWidth="1"/>
    <col min="8196" max="8196" width="21.42578125" style="59" customWidth="1"/>
    <col min="8197" max="8197" width="13" style="59" customWidth="1"/>
    <col min="8198" max="8198" width="21" style="59" customWidth="1"/>
    <col min="8199" max="8199" width="15.28515625" style="59" customWidth="1"/>
    <col min="8200" max="8200" width="70" style="59" customWidth="1"/>
    <col min="8201" max="8448" width="20.7109375" style="59"/>
    <col min="8449" max="8449" width="4.28515625" style="59" customWidth="1"/>
    <col min="8450" max="8450" width="18.85546875" style="59" customWidth="1"/>
    <col min="8451" max="8451" width="41.7109375" style="59" customWidth="1"/>
    <col min="8452" max="8452" width="21.42578125" style="59" customWidth="1"/>
    <col min="8453" max="8453" width="13" style="59" customWidth="1"/>
    <col min="8454" max="8454" width="21" style="59" customWidth="1"/>
    <col min="8455" max="8455" width="15.28515625" style="59" customWidth="1"/>
    <col min="8456" max="8456" width="70" style="59" customWidth="1"/>
    <col min="8457" max="8704" width="20.7109375" style="59"/>
    <col min="8705" max="8705" width="4.28515625" style="59" customWidth="1"/>
    <col min="8706" max="8706" width="18.85546875" style="59" customWidth="1"/>
    <col min="8707" max="8707" width="41.7109375" style="59" customWidth="1"/>
    <col min="8708" max="8708" width="21.42578125" style="59" customWidth="1"/>
    <col min="8709" max="8709" width="13" style="59" customWidth="1"/>
    <col min="8710" max="8710" width="21" style="59" customWidth="1"/>
    <col min="8711" max="8711" width="15.28515625" style="59" customWidth="1"/>
    <col min="8712" max="8712" width="70" style="59" customWidth="1"/>
    <col min="8713" max="8960" width="20.7109375" style="59"/>
    <col min="8961" max="8961" width="4.28515625" style="59" customWidth="1"/>
    <col min="8962" max="8962" width="18.85546875" style="59" customWidth="1"/>
    <col min="8963" max="8963" width="41.7109375" style="59" customWidth="1"/>
    <col min="8964" max="8964" width="21.42578125" style="59" customWidth="1"/>
    <col min="8965" max="8965" width="13" style="59" customWidth="1"/>
    <col min="8966" max="8966" width="21" style="59" customWidth="1"/>
    <col min="8967" max="8967" width="15.28515625" style="59" customWidth="1"/>
    <col min="8968" max="8968" width="70" style="59" customWidth="1"/>
    <col min="8969" max="9216" width="20.7109375" style="59"/>
    <col min="9217" max="9217" width="4.28515625" style="59" customWidth="1"/>
    <col min="9218" max="9218" width="18.85546875" style="59" customWidth="1"/>
    <col min="9219" max="9219" width="41.7109375" style="59" customWidth="1"/>
    <col min="9220" max="9220" width="21.42578125" style="59" customWidth="1"/>
    <col min="9221" max="9221" width="13" style="59" customWidth="1"/>
    <col min="9222" max="9222" width="21" style="59" customWidth="1"/>
    <col min="9223" max="9223" width="15.28515625" style="59" customWidth="1"/>
    <col min="9224" max="9224" width="70" style="59" customWidth="1"/>
    <col min="9225" max="9472" width="20.7109375" style="59"/>
    <col min="9473" max="9473" width="4.28515625" style="59" customWidth="1"/>
    <col min="9474" max="9474" width="18.85546875" style="59" customWidth="1"/>
    <col min="9475" max="9475" width="41.7109375" style="59" customWidth="1"/>
    <col min="9476" max="9476" width="21.42578125" style="59" customWidth="1"/>
    <col min="9477" max="9477" width="13" style="59" customWidth="1"/>
    <col min="9478" max="9478" width="21" style="59" customWidth="1"/>
    <col min="9479" max="9479" width="15.28515625" style="59" customWidth="1"/>
    <col min="9480" max="9480" width="70" style="59" customWidth="1"/>
    <col min="9481" max="9728" width="20.7109375" style="59"/>
    <col min="9729" max="9729" width="4.28515625" style="59" customWidth="1"/>
    <col min="9730" max="9730" width="18.85546875" style="59" customWidth="1"/>
    <col min="9731" max="9731" width="41.7109375" style="59" customWidth="1"/>
    <col min="9732" max="9732" width="21.42578125" style="59" customWidth="1"/>
    <col min="9733" max="9733" width="13" style="59" customWidth="1"/>
    <col min="9734" max="9734" width="21" style="59" customWidth="1"/>
    <col min="9735" max="9735" width="15.28515625" style="59" customWidth="1"/>
    <col min="9736" max="9736" width="70" style="59" customWidth="1"/>
    <col min="9737" max="9984" width="20.7109375" style="59"/>
    <col min="9985" max="9985" width="4.28515625" style="59" customWidth="1"/>
    <col min="9986" max="9986" width="18.85546875" style="59" customWidth="1"/>
    <col min="9987" max="9987" width="41.7109375" style="59" customWidth="1"/>
    <col min="9988" max="9988" width="21.42578125" style="59" customWidth="1"/>
    <col min="9989" max="9989" width="13" style="59" customWidth="1"/>
    <col min="9990" max="9990" width="21" style="59" customWidth="1"/>
    <col min="9991" max="9991" width="15.28515625" style="59" customWidth="1"/>
    <col min="9992" max="9992" width="70" style="59" customWidth="1"/>
    <col min="9993" max="10240" width="20.7109375" style="59"/>
    <col min="10241" max="10241" width="4.28515625" style="59" customWidth="1"/>
    <col min="10242" max="10242" width="18.85546875" style="59" customWidth="1"/>
    <col min="10243" max="10243" width="41.7109375" style="59" customWidth="1"/>
    <col min="10244" max="10244" width="21.42578125" style="59" customWidth="1"/>
    <col min="10245" max="10245" width="13" style="59" customWidth="1"/>
    <col min="10246" max="10246" width="21" style="59" customWidth="1"/>
    <col min="10247" max="10247" width="15.28515625" style="59" customWidth="1"/>
    <col min="10248" max="10248" width="70" style="59" customWidth="1"/>
    <col min="10249" max="10496" width="20.7109375" style="59"/>
    <col min="10497" max="10497" width="4.28515625" style="59" customWidth="1"/>
    <col min="10498" max="10498" width="18.85546875" style="59" customWidth="1"/>
    <col min="10499" max="10499" width="41.7109375" style="59" customWidth="1"/>
    <col min="10500" max="10500" width="21.42578125" style="59" customWidth="1"/>
    <col min="10501" max="10501" width="13" style="59" customWidth="1"/>
    <col min="10502" max="10502" width="21" style="59" customWidth="1"/>
    <col min="10503" max="10503" width="15.28515625" style="59" customWidth="1"/>
    <col min="10504" max="10504" width="70" style="59" customWidth="1"/>
    <col min="10505" max="10752" width="20.7109375" style="59"/>
    <col min="10753" max="10753" width="4.28515625" style="59" customWidth="1"/>
    <col min="10754" max="10754" width="18.85546875" style="59" customWidth="1"/>
    <col min="10755" max="10755" width="41.7109375" style="59" customWidth="1"/>
    <col min="10756" max="10756" width="21.42578125" style="59" customWidth="1"/>
    <col min="10757" max="10757" width="13" style="59" customWidth="1"/>
    <col min="10758" max="10758" width="21" style="59" customWidth="1"/>
    <col min="10759" max="10759" width="15.28515625" style="59" customWidth="1"/>
    <col min="10760" max="10760" width="70" style="59" customWidth="1"/>
    <col min="10761" max="11008" width="20.7109375" style="59"/>
    <col min="11009" max="11009" width="4.28515625" style="59" customWidth="1"/>
    <col min="11010" max="11010" width="18.85546875" style="59" customWidth="1"/>
    <col min="11011" max="11011" width="41.7109375" style="59" customWidth="1"/>
    <col min="11012" max="11012" width="21.42578125" style="59" customWidth="1"/>
    <col min="11013" max="11013" width="13" style="59" customWidth="1"/>
    <col min="11014" max="11014" width="21" style="59" customWidth="1"/>
    <col min="11015" max="11015" width="15.28515625" style="59" customWidth="1"/>
    <col min="11016" max="11016" width="70" style="59" customWidth="1"/>
    <col min="11017" max="11264" width="20.7109375" style="59"/>
    <col min="11265" max="11265" width="4.28515625" style="59" customWidth="1"/>
    <col min="11266" max="11266" width="18.85546875" style="59" customWidth="1"/>
    <col min="11267" max="11267" width="41.7109375" style="59" customWidth="1"/>
    <col min="11268" max="11268" width="21.42578125" style="59" customWidth="1"/>
    <col min="11269" max="11269" width="13" style="59" customWidth="1"/>
    <col min="11270" max="11270" width="21" style="59" customWidth="1"/>
    <col min="11271" max="11271" width="15.28515625" style="59" customWidth="1"/>
    <col min="11272" max="11272" width="70" style="59" customWidth="1"/>
    <col min="11273" max="11520" width="20.7109375" style="59"/>
    <col min="11521" max="11521" width="4.28515625" style="59" customWidth="1"/>
    <col min="11522" max="11522" width="18.85546875" style="59" customWidth="1"/>
    <col min="11523" max="11523" width="41.7109375" style="59" customWidth="1"/>
    <col min="11524" max="11524" width="21.42578125" style="59" customWidth="1"/>
    <col min="11525" max="11525" width="13" style="59" customWidth="1"/>
    <col min="11526" max="11526" width="21" style="59" customWidth="1"/>
    <col min="11527" max="11527" width="15.28515625" style="59" customWidth="1"/>
    <col min="11528" max="11528" width="70" style="59" customWidth="1"/>
    <col min="11529" max="11776" width="20.7109375" style="59"/>
    <col min="11777" max="11777" width="4.28515625" style="59" customWidth="1"/>
    <col min="11778" max="11778" width="18.85546875" style="59" customWidth="1"/>
    <col min="11779" max="11779" width="41.7109375" style="59" customWidth="1"/>
    <col min="11780" max="11780" width="21.42578125" style="59" customWidth="1"/>
    <col min="11781" max="11781" width="13" style="59" customWidth="1"/>
    <col min="11782" max="11782" width="21" style="59" customWidth="1"/>
    <col min="11783" max="11783" width="15.28515625" style="59" customWidth="1"/>
    <col min="11784" max="11784" width="70" style="59" customWidth="1"/>
    <col min="11785" max="12032" width="20.7109375" style="59"/>
    <col min="12033" max="12033" width="4.28515625" style="59" customWidth="1"/>
    <col min="12034" max="12034" width="18.85546875" style="59" customWidth="1"/>
    <col min="12035" max="12035" width="41.7109375" style="59" customWidth="1"/>
    <col min="12036" max="12036" width="21.42578125" style="59" customWidth="1"/>
    <col min="12037" max="12037" width="13" style="59" customWidth="1"/>
    <col min="12038" max="12038" width="21" style="59" customWidth="1"/>
    <col min="12039" max="12039" width="15.28515625" style="59" customWidth="1"/>
    <col min="12040" max="12040" width="70" style="59" customWidth="1"/>
    <col min="12041" max="12288" width="20.7109375" style="59"/>
    <col min="12289" max="12289" width="4.28515625" style="59" customWidth="1"/>
    <col min="12290" max="12290" width="18.85546875" style="59" customWidth="1"/>
    <col min="12291" max="12291" width="41.7109375" style="59" customWidth="1"/>
    <col min="12292" max="12292" width="21.42578125" style="59" customWidth="1"/>
    <col min="12293" max="12293" width="13" style="59" customWidth="1"/>
    <col min="12294" max="12294" width="21" style="59" customWidth="1"/>
    <col min="12295" max="12295" width="15.28515625" style="59" customWidth="1"/>
    <col min="12296" max="12296" width="70" style="59" customWidth="1"/>
    <col min="12297" max="12544" width="20.7109375" style="59"/>
    <col min="12545" max="12545" width="4.28515625" style="59" customWidth="1"/>
    <col min="12546" max="12546" width="18.85546875" style="59" customWidth="1"/>
    <col min="12547" max="12547" width="41.7109375" style="59" customWidth="1"/>
    <col min="12548" max="12548" width="21.42578125" style="59" customWidth="1"/>
    <col min="12549" max="12549" width="13" style="59" customWidth="1"/>
    <col min="12550" max="12550" width="21" style="59" customWidth="1"/>
    <col min="12551" max="12551" width="15.28515625" style="59" customWidth="1"/>
    <col min="12552" max="12552" width="70" style="59" customWidth="1"/>
    <col min="12553" max="12800" width="20.7109375" style="59"/>
    <col min="12801" max="12801" width="4.28515625" style="59" customWidth="1"/>
    <col min="12802" max="12802" width="18.85546875" style="59" customWidth="1"/>
    <col min="12803" max="12803" width="41.7109375" style="59" customWidth="1"/>
    <col min="12804" max="12804" width="21.42578125" style="59" customWidth="1"/>
    <col min="12805" max="12805" width="13" style="59" customWidth="1"/>
    <col min="12806" max="12806" width="21" style="59" customWidth="1"/>
    <col min="12807" max="12807" width="15.28515625" style="59" customWidth="1"/>
    <col min="12808" max="12808" width="70" style="59" customWidth="1"/>
    <col min="12809" max="13056" width="20.7109375" style="59"/>
    <col min="13057" max="13057" width="4.28515625" style="59" customWidth="1"/>
    <col min="13058" max="13058" width="18.85546875" style="59" customWidth="1"/>
    <col min="13059" max="13059" width="41.7109375" style="59" customWidth="1"/>
    <col min="13060" max="13060" width="21.42578125" style="59" customWidth="1"/>
    <col min="13061" max="13061" width="13" style="59" customWidth="1"/>
    <col min="13062" max="13062" width="21" style="59" customWidth="1"/>
    <col min="13063" max="13063" width="15.28515625" style="59" customWidth="1"/>
    <col min="13064" max="13064" width="70" style="59" customWidth="1"/>
    <col min="13065" max="13312" width="20.7109375" style="59"/>
    <col min="13313" max="13313" width="4.28515625" style="59" customWidth="1"/>
    <col min="13314" max="13314" width="18.85546875" style="59" customWidth="1"/>
    <col min="13315" max="13315" width="41.7109375" style="59" customWidth="1"/>
    <col min="13316" max="13316" width="21.42578125" style="59" customWidth="1"/>
    <col min="13317" max="13317" width="13" style="59" customWidth="1"/>
    <col min="13318" max="13318" width="21" style="59" customWidth="1"/>
    <col min="13319" max="13319" width="15.28515625" style="59" customWidth="1"/>
    <col min="13320" max="13320" width="70" style="59" customWidth="1"/>
    <col min="13321" max="13568" width="20.7109375" style="59"/>
    <col min="13569" max="13569" width="4.28515625" style="59" customWidth="1"/>
    <col min="13570" max="13570" width="18.85546875" style="59" customWidth="1"/>
    <col min="13571" max="13571" width="41.7109375" style="59" customWidth="1"/>
    <col min="13572" max="13572" width="21.42578125" style="59" customWidth="1"/>
    <col min="13573" max="13573" width="13" style="59" customWidth="1"/>
    <col min="13574" max="13574" width="21" style="59" customWidth="1"/>
    <col min="13575" max="13575" width="15.28515625" style="59" customWidth="1"/>
    <col min="13576" max="13576" width="70" style="59" customWidth="1"/>
    <col min="13577" max="13824" width="20.7109375" style="59"/>
    <col min="13825" max="13825" width="4.28515625" style="59" customWidth="1"/>
    <col min="13826" max="13826" width="18.85546875" style="59" customWidth="1"/>
    <col min="13827" max="13827" width="41.7109375" style="59" customWidth="1"/>
    <col min="13828" max="13828" width="21.42578125" style="59" customWidth="1"/>
    <col min="13829" max="13829" width="13" style="59" customWidth="1"/>
    <col min="13830" max="13830" width="21" style="59" customWidth="1"/>
    <col min="13831" max="13831" width="15.28515625" style="59" customWidth="1"/>
    <col min="13832" max="13832" width="70" style="59" customWidth="1"/>
    <col min="13833" max="14080" width="20.7109375" style="59"/>
    <col min="14081" max="14081" width="4.28515625" style="59" customWidth="1"/>
    <col min="14082" max="14082" width="18.85546875" style="59" customWidth="1"/>
    <col min="14083" max="14083" width="41.7109375" style="59" customWidth="1"/>
    <col min="14084" max="14084" width="21.42578125" style="59" customWidth="1"/>
    <col min="14085" max="14085" width="13" style="59" customWidth="1"/>
    <col min="14086" max="14086" width="21" style="59" customWidth="1"/>
    <col min="14087" max="14087" width="15.28515625" style="59" customWidth="1"/>
    <col min="14088" max="14088" width="70" style="59" customWidth="1"/>
    <col min="14089" max="14336" width="20.7109375" style="59"/>
    <col min="14337" max="14337" width="4.28515625" style="59" customWidth="1"/>
    <col min="14338" max="14338" width="18.85546875" style="59" customWidth="1"/>
    <col min="14339" max="14339" width="41.7109375" style="59" customWidth="1"/>
    <col min="14340" max="14340" width="21.42578125" style="59" customWidth="1"/>
    <col min="14341" max="14341" width="13" style="59" customWidth="1"/>
    <col min="14342" max="14342" width="21" style="59" customWidth="1"/>
    <col min="14343" max="14343" width="15.28515625" style="59" customWidth="1"/>
    <col min="14344" max="14344" width="70" style="59" customWidth="1"/>
    <col min="14345" max="14592" width="20.7109375" style="59"/>
    <col min="14593" max="14593" width="4.28515625" style="59" customWidth="1"/>
    <col min="14594" max="14594" width="18.85546875" style="59" customWidth="1"/>
    <col min="14595" max="14595" width="41.7109375" style="59" customWidth="1"/>
    <col min="14596" max="14596" width="21.42578125" style="59" customWidth="1"/>
    <col min="14597" max="14597" width="13" style="59" customWidth="1"/>
    <col min="14598" max="14598" width="21" style="59" customWidth="1"/>
    <col min="14599" max="14599" width="15.28515625" style="59" customWidth="1"/>
    <col min="14600" max="14600" width="70" style="59" customWidth="1"/>
    <col min="14601" max="14848" width="20.7109375" style="59"/>
    <col min="14849" max="14849" width="4.28515625" style="59" customWidth="1"/>
    <col min="14850" max="14850" width="18.85546875" style="59" customWidth="1"/>
    <col min="14851" max="14851" width="41.7109375" style="59" customWidth="1"/>
    <col min="14852" max="14852" width="21.42578125" style="59" customWidth="1"/>
    <col min="14853" max="14853" width="13" style="59" customWidth="1"/>
    <col min="14854" max="14854" width="21" style="59" customWidth="1"/>
    <col min="14855" max="14855" width="15.28515625" style="59" customWidth="1"/>
    <col min="14856" max="14856" width="70" style="59" customWidth="1"/>
    <col min="14857" max="15104" width="20.7109375" style="59"/>
    <col min="15105" max="15105" width="4.28515625" style="59" customWidth="1"/>
    <col min="15106" max="15106" width="18.85546875" style="59" customWidth="1"/>
    <col min="15107" max="15107" width="41.7109375" style="59" customWidth="1"/>
    <col min="15108" max="15108" width="21.42578125" style="59" customWidth="1"/>
    <col min="15109" max="15109" width="13" style="59" customWidth="1"/>
    <col min="15110" max="15110" width="21" style="59" customWidth="1"/>
    <col min="15111" max="15111" width="15.28515625" style="59" customWidth="1"/>
    <col min="15112" max="15112" width="70" style="59" customWidth="1"/>
    <col min="15113" max="15360" width="20.7109375" style="59"/>
    <col min="15361" max="15361" width="4.28515625" style="59" customWidth="1"/>
    <col min="15362" max="15362" width="18.85546875" style="59" customWidth="1"/>
    <col min="15363" max="15363" width="41.7109375" style="59" customWidth="1"/>
    <col min="15364" max="15364" width="21.42578125" style="59" customWidth="1"/>
    <col min="15365" max="15365" width="13" style="59" customWidth="1"/>
    <col min="15366" max="15366" width="21" style="59" customWidth="1"/>
    <col min="15367" max="15367" width="15.28515625" style="59" customWidth="1"/>
    <col min="15368" max="15368" width="70" style="59" customWidth="1"/>
    <col min="15369" max="15616" width="20.7109375" style="59"/>
    <col min="15617" max="15617" width="4.28515625" style="59" customWidth="1"/>
    <col min="15618" max="15618" width="18.85546875" style="59" customWidth="1"/>
    <col min="15619" max="15619" width="41.7109375" style="59" customWidth="1"/>
    <col min="15620" max="15620" width="21.42578125" style="59" customWidth="1"/>
    <col min="15621" max="15621" width="13" style="59" customWidth="1"/>
    <col min="15622" max="15622" width="21" style="59" customWidth="1"/>
    <col min="15623" max="15623" width="15.28515625" style="59" customWidth="1"/>
    <col min="15624" max="15624" width="70" style="59" customWidth="1"/>
    <col min="15625" max="15872" width="20.7109375" style="59"/>
    <col min="15873" max="15873" width="4.28515625" style="59" customWidth="1"/>
    <col min="15874" max="15874" width="18.85546875" style="59" customWidth="1"/>
    <col min="15875" max="15875" width="41.7109375" style="59" customWidth="1"/>
    <col min="15876" max="15876" width="21.42578125" style="59" customWidth="1"/>
    <col min="15877" max="15877" width="13" style="59" customWidth="1"/>
    <col min="15878" max="15878" width="21" style="59" customWidth="1"/>
    <col min="15879" max="15879" width="15.28515625" style="59" customWidth="1"/>
    <col min="15880" max="15880" width="70" style="59" customWidth="1"/>
    <col min="15881" max="16128" width="20.7109375" style="59"/>
    <col min="16129" max="16129" width="4.28515625" style="59" customWidth="1"/>
    <col min="16130" max="16130" width="18.85546875" style="59" customWidth="1"/>
    <col min="16131" max="16131" width="41.7109375" style="59" customWidth="1"/>
    <col min="16132" max="16132" width="21.42578125" style="59" customWidth="1"/>
    <col min="16133" max="16133" width="13" style="59" customWidth="1"/>
    <col min="16134" max="16134" width="21" style="59" customWidth="1"/>
    <col min="16135" max="16135" width="15.28515625" style="59" customWidth="1"/>
    <col min="16136" max="16136" width="70" style="59" customWidth="1"/>
    <col min="16137" max="16384" width="20.7109375" style="59"/>
  </cols>
  <sheetData>
    <row r="1" spans="1:9" ht="12.75" x14ac:dyDescent="0.25">
      <c r="A1" s="209" t="s">
        <v>85</v>
      </c>
      <c r="B1" s="209"/>
      <c r="C1" s="209"/>
      <c r="D1" s="209"/>
      <c r="E1" s="209"/>
      <c r="F1" s="209"/>
      <c r="G1" s="209"/>
      <c r="H1" s="209"/>
    </row>
    <row r="2" spans="1:9" ht="12.75" x14ac:dyDescent="0.25">
      <c r="A2" s="209" t="s">
        <v>184</v>
      </c>
      <c r="B2" s="209"/>
      <c r="C2" s="209"/>
      <c r="D2" s="209"/>
      <c r="E2" s="209"/>
      <c r="F2" s="209"/>
      <c r="G2" s="209"/>
      <c r="H2" s="209"/>
    </row>
    <row r="3" spans="1:9" ht="12.75" x14ac:dyDescent="0.25">
      <c r="A3" s="209" t="s">
        <v>185</v>
      </c>
      <c r="B3" s="209"/>
      <c r="C3" s="209"/>
      <c r="D3" s="209"/>
      <c r="E3" s="209"/>
      <c r="F3" s="209"/>
      <c r="G3" s="209"/>
      <c r="H3" s="209"/>
    </row>
    <row r="4" spans="1:9" ht="12.75" x14ac:dyDescent="0.25">
      <c r="A4" s="210" t="s">
        <v>186</v>
      </c>
      <c r="B4" s="210"/>
      <c r="C4" s="210"/>
      <c r="D4" s="210"/>
      <c r="E4" s="210"/>
      <c r="F4" s="210"/>
      <c r="G4" s="210"/>
      <c r="H4" s="210"/>
    </row>
    <row r="5" spans="1:9" ht="12.75" x14ac:dyDescent="0.25">
      <c r="A5" s="129"/>
      <c r="B5" s="57"/>
      <c r="C5" s="57"/>
      <c r="D5" s="58"/>
      <c r="E5" s="58"/>
      <c r="F5" s="58"/>
      <c r="G5" s="58"/>
      <c r="H5" s="128"/>
    </row>
    <row r="6" spans="1:9" ht="25.5" x14ac:dyDescent="0.25">
      <c r="A6" s="128" t="s">
        <v>0</v>
      </c>
      <c r="B6" s="128" t="s">
        <v>88</v>
      </c>
      <c r="C6" s="128" t="s">
        <v>89</v>
      </c>
      <c r="D6" s="60" t="s">
        <v>90</v>
      </c>
      <c r="E6" s="60" t="s">
        <v>91</v>
      </c>
      <c r="F6" s="60" t="s">
        <v>92</v>
      </c>
      <c r="G6" s="60" t="s">
        <v>93</v>
      </c>
      <c r="H6" s="61" t="s">
        <v>94</v>
      </c>
    </row>
    <row r="7" spans="1:9" ht="38.25" x14ac:dyDescent="0.25">
      <c r="A7" s="62" t="s">
        <v>8</v>
      </c>
      <c r="B7" s="65" t="s">
        <v>158</v>
      </c>
      <c r="C7" s="80" t="s">
        <v>188</v>
      </c>
      <c r="D7" s="63">
        <v>75000</v>
      </c>
      <c r="E7" s="63"/>
      <c r="F7" s="63"/>
      <c r="G7" s="63"/>
      <c r="H7" s="64" t="s">
        <v>189</v>
      </c>
      <c r="I7" s="59" t="s">
        <v>231</v>
      </c>
    </row>
    <row r="8" spans="1:9" ht="25.5" x14ac:dyDescent="0.25">
      <c r="A8" s="62" t="s">
        <v>8</v>
      </c>
      <c r="B8" s="130" t="s">
        <v>140</v>
      </c>
      <c r="C8" s="131" t="s">
        <v>141</v>
      </c>
      <c r="D8" s="63">
        <f>40098-26896</f>
        <v>13202</v>
      </c>
      <c r="E8" s="63"/>
      <c r="F8" s="63"/>
      <c r="G8" s="63"/>
      <c r="H8" s="131" t="s">
        <v>223</v>
      </c>
    </row>
    <row r="9" spans="1:9" ht="25.5" x14ac:dyDescent="0.25">
      <c r="A9" s="62" t="s">
        <v>8</v>
      </c>
      <c r="B9" s="62" t="s">
        <v>177</v>
      </c>
      <c r="C9" s="132" t="s">
        <v>178</v>
      </c>
      <c r="D9" s="133">
        <v>1249.5999999999999</v>
      </c>
      <c r="E9" s="133"/>
      <c r="F9" s="133"/>
      <c r="G9" s="133"/>
      <c r="H9" s="134" t="s">
        <v>224</v>
      </c>
    </row>
    <row r="10" spans="1:9" ht="38.25" x14ac:dyDescent="0.25">
      <c r="A10" s="135" t="s">
        <v>8</v>
      </c>
      <c r="B10" s="135" t="s">
        <v>170</v>
      </c>
      <c r="C10" s="136" t="s">
        <v>171</v>
      </c>
      <c r="D10" s="133">
        <v>984</v>
      </c>
      <c r="E10" s="133"/>
      <c r="F10" s="133"/>
      <c r="G10" s="133"/>
      <c r="H10" s="134" t="s">
        <v>225</v>
      </c>
    </row>
    <row r="11" spans="1:9" ht="38.25" x14ac:dyDescent="0.25">
      <c r="A11" s="137" t="s">
        <v>9</v>
      </c>
      <c r="B11" s="137" t="s">
        <v>10</v>
      </c>
      <c r="C11" s="138" t="s">
        <v>121</v>
      </c>
      <c r="D11" s="139"/>
      <c r="E11" s="139"/>
      <c r="F11" s="139">
        <v>75000</v>
      </c>
      <c r="G11" s="140"/>
      <c r="H11" s="138" t="s">
        <v>190</v>
      </c>
    </row>
    <row r="12" spans="1:9" ht="38.25" x14ac:dyDescent="0.25">
      <c r="A12" s="137" t="s">
        <v>9</v>
      </c>
      <c r="B12" s="137" t="s">
        <v>10</v>
      </c>
      <c r="C12" s="138" t="s">
        <v>121</v>
      </c>
      <c r="D12" s="133"/>
      <c r="E12" s="133"/>
      <c r="F12" s="139">
        <v>13202</v>
      </c>
      <c r="G12" s="140"/>
      <c r="H12" s="134" t="s">
        <v>226</v>
      </c>
    </row>
    <row r="13" spans="1:9" ht="38.25" x14ac:dyDescent="0.25">
      <c r="A13" s="137" t="s">
        <v>9</v>
      </c>
      <c r="B13" s="137" t="s">
        <v>10</v>
      </c>
      <c r="C13" s="138" t="s">
        <v>121</v>
      </c>
      <c r="D13" s="138"/>
      <c r="E13" s="138"/>
      <c r="F13" s="133">
        <v>937.6</v>
      </c>
      <c r="G13" s="138"/>
      <c r="H13" s="134" t="s">
        <v>227</v>
      </c>
    </row>
    <row r="14" spans="1:9" ht="38.25" x14ac:dyDescent="0.25">
      <c r="A14" s="137" t="s">
        <v>9</v>
      </c>
      <c r="B14" s="137" t="s">
        <v>10</v>
      </c>
      <c r="C14" s="141" t="s">
        <v>121</v>
      </c>
      <c r="D14" s="142"/>
      <c r="E14" s="143"/>
      <c r="F14" s="144">
        <v>312</v>
      </c>
      <c r="G14" s="145"/>
      <c r="H14" s="134" t="s">
        <v>228</v>
      </c>
    </row>
    <row r="15" spans="1:9" ht="25.5" x14ac:dyDescent="0.25">
      <c r="A15" s="137" t="s">
        <v>9</v>
      </c>
      <c r="B15" s="137" t="s">
        <v>10</v>
      </c>
      <c r="C15" s="138" t="s">
        <v>121</v>
      </c>
      <c r="D15" s="146"/>
      <c r="E15" s="146"/>
      <c r="F15" s="147">
        <v>984</v>
      </c>
      <c r="G15" s="146"/>
      <c r="H15" s="134" t="s">
        <v>229</v>
      </c>
    </row>
    <row r="16" spans="1:9" ht="13.5" thickBot="1" x14ac:dyDescent="0.25">
      <c r="A16" s="148"/>
      <c r="B16" s="148"/>
      <c r="C16" s="149" t="s">
        <v>128</v>
      </c>
      <c r="D16" s="66">
        <f>SUM(D6:D12)</f>
        <v>90435.6</v>
      </c>
      <c r="E16" s="66">
        <f>SUM(E6:E6)</f>
        <v>0</v>
      </c>
      <c r="F16" s="66">
        <f>SUM(F7:F15)</f>
        <v>90435.6</v>
      </c>
      <c r="G16" s="66">
        <f>SUM(G6:G10)</f>
        <v>0</v>
      </c>
      <c r="H16" s="67"/>
    </row>
    <row r="17" spans="1:8" ht="13.5" thickTop="1" x14ac:dyDescent="0.2">
      <c r="A17" s="148"/>
      <c r="B17" s="148"/>
      <c r="C17" s="149"/>
      <c r="D17" s="68"/>
      <c r="E17" s="68"/>
      <c r="F17" s="68"/>
      <c r="G17" s="68"/>
      <c r="H17" s="69"/>
    </row>
    <row r="18" spans="1:8" ht="12.75" x14ac:dyDescent="0.2">
      <c r="A18" s="148"/>
      <c r="B18" s="148"/>
      <c r="C18" s="150" t="s">
        <v>191</v>
      </c>
      <c r="D18" s="68"/>
      <c r="E18" s="68"/>
      <c r="F18" s="68"/>
      <c r="G18" s="68"/>
      <c r="H18" s="69"/>
    </row>
    <row r="19" spans="1:8" ht="12.75" x14ac:dyDescent="0.2">
      <c r="A19" s="148"/>
      <c r="B19" s="148"/>
      <c r="C19" s="151"/>
      <c r="D19" s="70"/>
      <c r="E19" s="70"/>
      <c r="F19" s="71"/>
      <c r="G19" s="70"/>
      <c r="H19" s="72"/>
    </row>
    <row r="20" spans="1:8" ht="12.75" x14ac:dyDescent="0.2">
      <c r="A20" s="148"/>
      <c r="B20" s="148"/>
      <c r="C20" s="152" t="s">
        <v>130</v>
      </c>
      <c r="D20" s="153">
        <f>D16</f>
        <v>90435.6</v>
      </c>
      <c r="E20" s="70"/>
      <c r="F20" s="71"/>
      <c r="G20" s="70"/>
      <c r="H20" s="72"/>
    </row>
    <row r="21" spans="1:8" ht="12.75" x14ac:dyDescent="0.2">
      <c r="A21" s="154"/>
      <c r="B21" s="154"/>
      <c r="C21" s="152" t="s">
        <v>131</v>
      </c>
      <c r="D21" s="153">
        <f>-E16</f>
        <v>0</v>
      </c>
      <c r="E21" s="153"/>
      <c r="F21" s="155"/>
      <c r="G21" s="153"/>
      <c r="H21" s="156"/>
    </row>
    <row r="22" spans="1:8" ht="12.75" x14ac:dyDescent="0.2">
      <c r="A22" s="154"/>
      <c r="B22" s="154"/>
      <c r="C22" s="152" t="s">
        <v>132</v>
      </c>
      <c r="D22" s="157">
        <f>-F16</f>
        <v>-90435.6</v>
      </c>
      <c r="E22" s="153"/>
      <c r="F22" s="155"/>
      <c r="G22" s="153"/>
      <c r="H22" s="156"/>
    </row>
    <row r="23" spans="1:8" ht="12.75" x14ac:dyDescent="0.2">
      <c r="A23" s="154"/>
      <c r="B23" s="154"/>
      <c r="C23" s="152" t="s">
        <v>133</v>
      </c>
      <c r="D23" s="158">
        <f>G16</f>
        <v>0</v>
      </c>
      <c r="E23" s="153"/>
      <c r="F23" s="155"/>
      <c r="G23" s="153"/>
      <c r="H23" s="156"/>
    </row>
    <row r="24" spans="1:8" ht="13.5" thickBot="1" x14ac:dyDescent="0.25">
      <c r="A24" s="154"/>
      <c r="B24" s="154"/>
      <c r="C24" s="159" t="s">
        <v>13</v>
      </c>
      <c r="D24" s="66">
        <f>SUM(D20:D23)</f>
        <v>0</v>
      </c>
      <c r="E24" s="153"/>
      <c r="F24" s="155"/>
      <c r="G24" s="153"/>
      <c r="H24" s="156"/>
    </row>
    <row r="25" spans="1:8" ht="13.5" thickTop="1" x14ac:dyDescent="0.25">
      <c r="A25" s="160"/>
      <c r="B25" s="161"/>
      <c r="C25" s="152"/>
      <c r="D25" s="73"/>
      <c r="E25" s="162"/>
      <c r="F25" s="163"/>
      <c r="G25" s="163"/>
      <c r="H25" s="164" t="s">
        <v>230</v>
      </c>
    </row>
    <row r="26" spans="1:8" ht="12.75" x14ac:dyDescent="0.25">
      <c r="A26" s="160"/>
      <c r="B26" s="161"/>
      <c r="C26" s="152"/>
      <c r="D26" s="162"/>
      <c r="E26" s="162"/>
      <c r="F26" s="163"/>
      <c r="G26" s="163"/>
      <c r="H26" s="164" t="s">
        <v>192</v>
      </c>
    </row>
    <row r="27" spans="1:8" ht="12.75" x14ac:dyDescent="0.25">
      <c r="A27" s="165"/>
      <c r="B27" s="166"/>
      <c r="C27" s="167"/>
      <c r="D27" s="167"/>
      <c r="E27" s="167"/>
      <c r="F27" s="167"/>
      <c r="G27" s="167"/>
      <c r="H27" s="168"/>
    </row>
  </sheetData>
  <mergeCells count="4">
    <mergeCell ref="A1:H1"/>
    <mergeCell ref="A2:H2"/>
    <mergeCell ref="A3:H3"/>
    <mergeCell ref="A4:H4"/>
  </mergeCells>
  <pageMargins left="0" right="0" top="0" bottom="0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V41"/>
  <sheetViews>
    <sheetView workbookViewId="0">
      <selection activeCell="E28" sqref="E28"/>
    </sheetView>
  </sheetViews>
  <sheetFormatPr defaultColWidth="8.85546875" defaultRowHeight="15" x14ac:dyDescent="0.25"/>
  <cols>
    <col min="1" max="1" width="8.85546875" style="84"/>
    <col min="2" max="2" width="20.7109375" style="127" customWidth="1"/>
    <col min="3" max="3" width="37.140625" style="84" customWidth="1"/>
    <col min="4" max="4" width="17.28515625" style="84" customWidth="1"/>
    <col min="5" max="5" width="21.85546875" style="84" customWidth="1"/>
    <col min="6" max="6" width="17.42578125" style="84" customWidth="1"/>
    <col min="7" max="7" width="18.85546875" style="84" customWidth="1"/>
    <col min="8" max="8" width="44.7109375" style="84" customWidth="1"/>
    <col min="9" max="9" width="24.5703125" style="84" customWidth="1"/>
    <col min="10" max="16384" width="8.85546875" style="84"/>
  </cols>
  <sheetData>
    <row r="1" spans="1:256" x14ac:dyDescent="0.25">
      <c r="A1" s="213" t="s">
        <v>134</v>
      </c>
      <c r="B1" s="213"/>
      <c r="C1" s="213"/>
      <c r="D1" s="213"/>
      <c r="E1" s="213"/>
      <c r="F1" s="213"/>
      <c r="G1" s="213"/>
      <c r="H1" s="213"/>
      <c r="I1" s="81"/>
      <c r="J1" s="82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  <c r="HW1" s="83"/>
      <c r="HX1" s="83"/>
      <c r="HY1" s="83"/>
      <c r="HZ1" s="83"/>
      <c r="IA1" s="83"/>
      <c r="IB1" s="83"/>
      <c r="IC1" s="83"/>
      <c r="ID1" s="83"/>
      <c r="IE1" s="83"/>
      <c r="IF1" s="83"/>
      <c r="IG1" s="83"/>
      <c r="IH1" s="83"/>
      <c r="II1" s="83"/>
      <c r="IJ1" s="83"/>
      <c r="IK1" s="83"/>
      <c r="IL1" s="83"/>
      <c r="IM1" s="83"/>
      <c r="IN1" s="83"/>
      <c r="IO1" s="83"/>
      <c r="IP1" s="83"/>
      <c r="IQ1" s="83"/>
      <c r="IR1" s="83"/>
      <c r="IS1" s="83"/>
      <c r="IT1" s="83"/>
      <c r="IU1" s="83"/>
      <c r="IV1" s="83"/>
    </row>
    <row r="2" spans="1:256" x14ac:dyDescent="0.25">
      <c r="A2" s="211" t="s">
        <v>135</v>
      </c>
      <c r="B2" s="212"/>
      <c r="C2" s="212"/>
      <c r="D2" s="212"/>
      <c r="E2" s="212"/>
      <c r="F2" s="212"/>
      <c r="G2" s="212"/>
      <c r="H2" s="212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6"/>
      <c r="DH2" s="86"/>
      <c r="DI2" s="86"/>
      <c r="DJ2" s="86"/>
      <c r="DK2" s="86"/>
      <c r="DL2" s="86"/>
      <c r="DM2" s="86"/>
      <c r="DN2" s="86"/>
      <c r="DO2" s="86"/>
      <c r="DP2" s="86"/>
      <c r="DQ2" s="86"/>
      <c r="DR2" s="86"/>
      <c r="DS2" s="86"/>
      <c r="DT2" s="86"/>
      <c r="DU2" s="86"/>
      <c r="DV2" s="86"/>
      <c r="DW2" s="86"/>
      <c r="DX2" s="86"/>
      <c r="DY2" s="86"/>
      <c r="DZ2" s="86"/>
      <c r="EA2" s="86"/>
      <c r="EB2" s="86"/>
      <c r="EC2" s="86"/>
      <c r="ED2" s="86"/>
      <c r="EE2" s="86"/>
      <c r="EF2" s="86"/>
      <c r="EG2" s="86"/>
      <c r="EH2" s="86"/>
      <c r="EI2" s="86"/>
      <c r="EJ2" s="86"/>
      <c r="EK2" s="86"/>
      <c r="EL2" s="86"/>
      <c r="EM2" s="86"/>
      <c r="EN2" s="86"/>
      <c r="EO2" s="86"/>
      <c r="EP2" s="86"/>
      <c r="EQ2" s="86"/>
      <c r="ER2" s="86"/>
      <c r="ES2" s="86"/>
      <c r="ET2" s="86"/>
      <c r="EU2" s="86"/>
      <c r="EV2" s="86"/>
      <c r="EW2" s="86"/>
      <c r="EX2" s="86"/>
      <c r="EY2" s="86"/>
      <c r="EZ2" s="86"/>
      <c r="FA2" s="86"/>
      <c r="FB2" s="86"/>
      <c r="FC2" s="86"/>
      <c r="FD2" s="86"/>
      <c r="FE2" s="86"/>
      <c r="FF2" s="86"/>
      <c r="FG2" s="86"/>
      <c r="FH2" s="86"/>
      <c r="FI2" s="86"/>
      <c r="FJ2" s="86"/>
      <c r="FK2" s="86"/>
      <c r="FL2" s="86"/>
      <c r="FM2" s="86"/>
      <c r="FN2" s="86"/>
      <c r="FO2" s="86"/>
      <c r="FP2" s="86"/>
      <c r="FQ2" s="86"/>
      <c r="FR2" s="86"/>
      <c r="FS2" s="86"/>
      <c r="FT2" s="86"/>
      <c r="FU2" s="86"/>
      <c r="FV2" s="86"/>
      <c r="FW2" s="86"/>
      <c r="FX2" s="86"/>
      <c r="FY2" s="86"/>
      <c r="FZ2" s="86"/>
      <c r="GA2" s="86"/>
      <c r="GB2" s="86"/>
      <c r="GC2" s="86"/>
      <c r="GD2" s="86"/>
      <c r="GE2" s="86"/>
      <c r="GF2" s="86"/>
      <c r="GG2" s="86"/>
      <c r="GH2" s="86"/>
      <c r="GI2" s="86"/>
      <c r="GJ2" s="86"/>
      <c r="GK2" s="86"/>
      <c r="GL2" s="86"/>
      <c r="GM2" s="86"/>
      <c r="GN2" s="86"/>
      <c r="GO2" s="86"/>
      <c r="GP2" s="86"/>
      <c r="GQ2" s="86"/>
      <c r="GR2" s="86"/>
      <c r="GS2" s="86"/>
      <c r="GT2" s="86"/>
      <c r="GU2" s="86"/>
      <c r="GV2" s="86"/>
      <c r="GW2" s="86"/>
      <c r="GX2" s="86"/>
      <c r="GY2" s="86"/>
      <c r="GZ2" s="86"/>
      <c r="HA2" s="86"/>
      <c r="HB2" s="86"/>
      <c r="HC2" s="86"/>
      <c r="HD2" s="86"/>
      <c r="HE2" s="86"/>
      <c r="HF2" s="86"/>
      <c r="HG2" s="86"/>
      <c r="HH2" s="86"/>
      <c r="HI2" s="86"/>
      <c r="HJ2" s="86"/>
      <c r="HK2" s="86"/>
      <c r="HL2" s="86"/>
      <c r="HM2" s="86"/>
      <c r="HN2" s="86"/>
      <c r="HO2" s="86"/>
      <c r="HP2" s="86"/>
      <c r="HQ2" s="86"/>
      <c r="HR2" s="86"/>
      <c r="HS2" s="86"/>
      <c r="HT2" s="86"/>
      <c r="HU2" s="86"/>
      <c r="HV2" s="86"/>
      <c r="HW2" s="86"/>
      <c r="HX2" s="86"/>
      <c r="HY2" s="86"/>
      <c r="HZ2" s="86"/>
      <c r="IA2" s="86"/>
      <c r="IB2" s="86"/>
      <c r="IC2" s="86"/>
      <c r="ID2" s="86"/>
      <c r="IE2" s="86"/>
      <c r="IF2" s="86"/>
      <c r="IG2" s="86"/>
      <c r="IH2" s="86"/>
      <c r="II2" s="86"/>
      <c r="IJ2" s="86"/>
      <c r="IK2" s="86"/>
      <c r="IL2" s="86"/>
      <c r="IM2" s="86"/>
      <c r="IN2" s="86"/>
      <c r="IO2" s="86"/>
      <c r="IP2" s="86"/>
      <c r="IQ2" s="86"/>
      <c r="IR2" s="86"/>
      <c r="IS2" s="86"/>
      <c r="IT2" s="86"/>
      <c r="IU2" s="86"/>
      <c r="IV2" s="86"/>
    </row>
    <row r="3" spans="1:256" x14ac:dyDescent="0.25">
      <c r="A3" s="214" t="s">
        <v>136</v>
      </c>
      <c r="B3" s="214"/>
      <c r="C3" s="214"/>
      <c r="D3" s="214"/>
      <c r="E3" s="214"/>
      <c r="F3" s="214"/>
      <c r="G3" s="214"/>
      <c r="H3" s="214"/>
      <c r="I3" s="85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/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/>
      <c r="IQ3" s="86"/>
      <c r="IR3" s="86"/>
      <c r="IS3" s="86"/>
      <c r="IT3" s="86"/>
      <c r="IU3" s="86"/>
      <c r="IV3" s="86"/>
    </row>
    <row r="4" spans="1:256" x14ac:dyDescent="0.25">
      <c r="A4" s="87" t="s">
        <v>0</v>
      </c>
      <c r="B4" s="88" t="s">
        <v>137</v>
      </c>
      <c r="C4" s="89" t="s">
        <v>89</v>
      </c>
      <c r="D4" s="90" t="s">
        <v>90</v>
      </c>
      <c r="E4" s="91" t="s">
        <v>91</v>
      </c>
      <c r="F4" s="91" t="s">
        <v>92</v>
      </c>
      <c r="G4" s="91" t="s">
        <v>93</v>
      </c>
      <c r="H4" s="92" t="s">
        <v>94</v>
      </c>
      <c r="I4" s="81"/>
      <c r="J4" s="82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  <c r="HU4" s="83"/>
      <c r="HV4" s="83"/>
      <c r="HW4" s="83"/>
      <c r="HX4" s="83"/>
      <c r="HY4" s="83"/>
      <c r="HZ4" s="83"/>
      <c r="IA4" s="83"/>
      <c r="IB4" s="83"/>
      <c r="IC4" s="83"/>
      <c r="ID4" s="83"/>
      <c r="IE4" s="83"/>
      <c r="IF4" s="83"/>
      <c r="IG4" s="83"/>
      <c r="IH4" s="83"/>
      <c r="II4" s="83"/>
      <c r="IJ4" s="83"/>
      <c r="IK4" s="83"/>
      <c r="IL4" s="83"/>
      <c r="IM4" s="83"/>
      <c r="IN4" s="83"/>
      <c r="IO4" s="83"/>
      <c r="IP4" s="83"/>
      <c r="IQ4" s="83"/>
      <c r="IR4" s="83"/>
      <c r="IS4" s="83"/>
      <c r="IT4" s="83"/>
      <c r="IU4" s="83"/>
      <c r="IV4" s="83"/>
    </row>
    <row r="5" spans="1:256" ht="51" x14ac:dyDescent="0.25">
      <c r="A5" s="87" t="s">
        <v>8</v>
      </c>
      <c r="B5" s="88" t="s">
        <v>15</v>
      </c>
      <c r="C5" s="93" t="s">
        <v>16</v>
      </c>
      <c r="D5" s="90">
        <v>6000</v>
      </c>
      <c r="E5" s="91"/>
      <c r="F5" s="91"/>
      <c r="G5" s="91"/>
      <c r="H5" s="92" t="s">
        <v>183</v>
      </c>
      <c r="I5" s="81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</row>
    <row r="6" spans="1:256" ht="25.5" x14ac:dyDescent="0.25">
      <c r="A6" s="87" t="s">
        <v>9</v>
      </c>
      <c r="B6" s="88" t="s">
        <v>10</v>
      </c>
      <c r="C6" s="92" t="s">
        <v>138</v>
      </c>
      <c r="D6" s="91"/>
      <c r="E6" s="91"/>
      <c r="F6" s="90">
        <v>6000</v>
      </c>
      <c r="G6" s="94"/>
      <c r="H6" s="92" t="s">
        <v>139</v>
      </c>
      <c r="I6" s="81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  <c r="IT6" s="82"/>
      <c r="IU6" s="82"/>
      <c r="IV6" s="82"/>
    </row>
    <row r="7" spans="1:256" ht="38.25" x14ac:dyDescent="0.25">
      <c r="A7" s="87" t="s">
        <v>8</v>
      </c>
      <c r="B7" s="95" t="s">
        <v>71</v>
      </c>
      <c r="C7" s="96" t="s">
        <v>142</v>
      </c>
      <c r="D7" s="91">
        <v>52609</v>
      </c>
      <c r="E7" s="91"/>
      <c r="F7" s="90"/>
      <c r="G7" s="94"/>
      <c r="H7" s="92" t="s">
        <v>143</v>
      </c>
      <c r="I7" s="81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  <c r="IB7" s="82"/>
      <c r="IC7" s="82"/>
      <c r="ID7" s="82"/>
      <c r="IE7" s="82"/>
      <c r="IF7" s="82"/>
      <c r="IG7" s="82"/>
      <c r="IH7" s="82"/>
      <c r="II7" s="82"/>
      <c r="IJ7" s="82"/>
      <c r="IK7" s="82"/>
      <c r="IL7" s="82"/>
      <c r="IM7" s="82"/>
      <c r="IN7" s="82"/>
      <c r="IO7" s="82"/>
      <c r="IP7" s="82"/>
      <c r="IQ7" s="82"/>
      <c r="IR7" s="82"/>
      <c r="IS7" s="82"/>
      <c r="IT7" s="82"/>
      <c r="IU7" s="82"/>
      <c r="IV7" s="82"/>
    </row>
    <row r="8" spans="1:256" ht="25.5" x14ac:dyDescent="0.25">
      <c r="A8" s="87" t="s">
        <v>9</v>
      </c>
      <c r="B8" s="88" t="s">
        <v>10</v>
      </c>
      <c r="C8" s="92" t="s">
        <v>138</v>
      </c>
      <c r="D8" s="91"/>
      <c r="E8" s="91"/>
      <c r="F8" s="90">
        <v>52609</v>
      </c>
      <c r="G8" s="94"/>
      <c r="H8" s="92" t="s">
        <v>144</v>
      </c>
      <c r="I8" s="81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  <c r="IU8" s="82"/>
      <c r="IV8" s="82"/>
    </row>
    <row r="9" spans="1:256" ht="25.5" x14ac:dyDescent="0.25">
      <c r="A9" s="87" t="s">
        <v>8</v>
      </c>
      <c r="B9" s="95" t="s">
        <v>145</v>
      </c>
      <c r="C9" s="96" t="s">
        <v>146</v>
      </c>
      <c r="D9" s="97"/>
      <c r="E9" s="98">
        <v>2919.15</v>
      </c>
      <c r="F9" s="97"/>
      <c r="G9" s="99"/>
      <c r="H9" s="100" t="s">
        <v>147</v>
      </c>
      <c r="I9" s="87"/>
      <c r="J9" s="101"/>
      <c r="K9" s="96"/>
      <c r="L9" s="97"/>
      <c r="M9" s="98"/>
      <c r="N9" s="97"/>
      <c r="O9" s="99"/>
      <c r="P9" s="100"/>
      <c r="Q9" s="87"/>
      <c r="R9" s="101"/>
      <c r="S9" s="96"/>
      <c r="T9" s="97"/>
      <c r="U9" s="98"/>
      <c r="V9" s="97"/>
      <c r="W9" s="99"/>
      <c r="X9" s="100"/>
      <c r="Y9" s="87"/>
      <c r="Z9" s="101"/>
      <c r="AA9" s="96"/>
      <c r="AB9" s="97"/>
      <c r="AC9" s="98"/>
      <c r="AD9" s="97"/>
      <c r="AE9" s="99"/>
      <c r="AF9" s="100"/>
      <c r="AG9" s="87"/>
      <c r="AH9" s="101"/>
      <c r="AI9" s="96"/>
      <c r="AJ9" s="97"/>
      <c r="AK9" s="98"/>
      <c r="AL9" s="97"/>
      <c r="AM9" s="99"/>
      <c r="AN9" s="100"/>
      <c r="AO9" s="87"/>
      <c r="AP9" s="101"/>
      <c r="AQ9" s="96"/>
      <c r="AR9" s="97"/>
      <c r="AS9" s="98"/>
      <c r="AT9" s="97"/>
      <c r="AU9" s="99"/>
      <c r="AV9" s="100"/>
      <c r="AW9" s="87"/>
      <c r="AX9" s="101"/>
      <c r="AY9" s="96"/>
      <c r="AZ9" s="97"/>
      <c r="BA9" s="98"/>
      <c r="BB9" s="97"/>
      <c r="BC9" s="99"/>
      <c r="BD9" s="100"/>
      <c r="BE9" s="87"/>
      <c r="BF9" s="101"/>
      <c r="BG9" s="96"/>
      <c r="BH9" s="97"/>
      <c r="BI9" s="98"/>
      <c r="BJ9" s="97"/>
      <c r="BK9" s="99"/>
      <c r="BL9" s="100"/>
      <c r="BM9" s="87"/>
      <c r="BN9" s="101"/>
      <c r="BO9" s="96"/>
      <c r="BP9" s="97"/>
      <c r="BQ9" s="98"/>
      <c r="BR9" s="97"/>
      <c r="BS9" s="99"/>
      <c r="BT9" s="100"/>
      <c r="BU9" s="87"/>
      <c r="BV9" s="101"/>
      <c r="BW9" s="96"/>
      <c r="BX9" s="97"/>
      <c r="BY9" s="98"/>
      <c r="BZ9" s="97"/>
      <c r="CA9" s="99"/>
      <c r="CB9" s="100"/>
      <c r="CC9" s="87"/>
      <c r="CD9" s="101"/>
      <c r="CE9" s="96"/>
      <c r="CF9" s="97"/>
      <c r="CG9" s="98"/>
      <c r="CH9" s="97"/>
      <c r="CI9" s="99"/>
      <c r="CJ9" s="100"/>
      <c r="CK9" s="87"/>
      <c r="CL9" s="101"/>
      <c r="CM9" s="96"/>
      <c r="CN9" s="97"/>
      <c r="CO9" s="98"/>
      <c r="CP9" s="97"/>
      <c r="CQ9" s="99"/>
      <c r="CR9" s="100"/>
      <c r="CS9" s="87"/>
      <c r="CT9" s="101"/>
      <c r="CU9" s="96"/>
      <c r="CV9" s="97"/>
      <c r="CW9" s="98"/>
      <c r="CX9" s="97"/>
      <c r="CY9" s="99"/>
      <c r="CZ9" s="100"/>
      <c r="DA9" s="87"/>
      <c r="DB9" s="101"/>
      <c r="DC9" s="96"/>
      <c r="DD9" s="97"/>
      <c r="DE9" s="98"/>
      <c r="DF9" s="97"/>
      <c r="DG9" s="99"/>
      <c r="DH9" s="100"/>
      <c r="DI9" s="87"/>
      <c r="DJ9" s="101"/>
      <c r="DK9" s="96"/>
      <c r="DL9" s="97"/>
      <c r="DM9" s="98"/>
      <c r="DN9" s="97"/>
      <c r="DO9" s="99"/>
      <c r="DP9" s="100"/>
      <c r="DQ9" s="87"/>
      <c r="DR9" s="101"/>
      <c r="DS9" s="96"/>
      <c r="DT9" s="97"/>
      <c r="DU9" s="98"/>
      <c r="DV9" s="97"/>
      <c r="DW9" s="99"/>
      <c r="DX9" s="100"/>
      <c r="DY9" s="87"/>
      <c r="DZ9" s="101"/>
      <c r="EA9" s="96"/>
      <c r="EB9" s="97"/>
      <c r="EC9" s="98"/>
      <c r="ED9" s="97"/>
      <c r="EE9" s="99"/>
      <c r="EF9" s="100"/>
      <c r="EG9" s="87"/>
      <c r="EH9" s="101"/>
      <c r="EI9" s="96"/>
      <c r="EJ9" s="97"/>
      <c r="EK9" s="98"/>
      <c r="EL9" s="97"/>
      <c r="EM9" s="99"/>
      <c r="EN9" s="100"/>
      <c r="EO9" s="87"/>
      <c r="EP9" s="101"/>
      <c r="EQ9" s="96"/>
      <c r="ER9" s="97"/>
      <c r="ES9" s="98"/>
      <c r="ET9" s="97"/>
      <c r="EU9" s="99"/>
      <c r="EV9" s="100"/>
      <c r="EW9" s="87"/>
      <c r="EX9" s="101"/>
      <c r="EY9" s="96"/>
      <c r="EZ9" s="97"/>
      <c r="FA9" s="98"/>
      <c r="FB9" s="97"/>
      <c r="FC9" s="99"/>
      <c r="FD9" s="100"/>
      <c r="FE9" s="87"/>
      <c r="FF9" s="101"/>
      <c r="FG9" s="96"/>
      <c r="FH9" s="97"/>
      <c r="FI9" s="98"/>
      <c r="FJ9" s="97"/>
      <c r="FK9" s="99"/>
      <c r="FL9" s="100"/>
      <c r="FM9" s="87"/>
      <c r="FN9" s="101"/>
      <c r="FO9" s="96"/>
      <c r="FP9" s="97"/>
      <c r="FQ9" s="98"/>
      <c r="FR9" s="97"/>
      <c r="FS9" s="99"/>
      <c r="FT9" s="100"/>
      <c r="FU9" s="87"/>
      <c r="FV9" s="101"/>
      <c r="FW9" s="96"/>
      <c r="FX9" s="97"/>
      <c r="FY9" s="98"/>
      <c r="FZ9" s="97"/>
      <c r="GA9" s="99"/>
      <c r="GB9" s="100"/>
      <c r="GC9" s="87"/>
      <c r="GD9" s="101"/>
      <c r="GE9" s="96"/>
      <c r="GF9" s="97"/>
      <c r="GG9" s="98"/>
      <c r="GH9" s="97"/>
      <c r="GI9" s="99"/>
      <c r="GJ9" s="100"/>
      <c r="GK9" s="87"/>
      <c r="GL9" s="101"/>
      <c r="GM9" s="96"/>
      <c r="GN9" s="97"/>
      <c r="GO9" s="98"/>
      <c r="GP9" s="97"/>
      <c r="GQ9" s="99"/>
      <c r="GR9" s="100"/>
      <c r="GS9" s="87"/>
      <c r="GT9" s="101"/>
      <c r="GU9" s="96"/>
      <c r="GV9" s="97"/>
      <c r="GW9" s="98"/>
      <c r="GX9" s="97"/>
      <c r="GY9" s="99"/>
      <c r="GZ9" s="100"/>
      <c r="HA9" s="87"/>
      <c r="HB9" s="101"/>
      <c r="HC9" s="96"/>
      <c r="HD9" s="97"/>
      <c r="HE9" s="98"/>
      <c r="HF9" s="97"/>
      <c r="HG9" s="99"/>
      <c r="HH9" s="100"/>
      <c r="HI9" s="87"/>
      <c r="HJ9" s="101"/>
      <c r="HK9" s="96"/>
      <c r="HL9" s="97"/>
      <c r="HM9" s="98"/>
      <c r="HN9" s="97"/>
      <c r="HO9" s="99"/>
      <c r="HP9" s="100"/>
      <c r="HQ9" s="87"/>
      <c r="HR9" s="101"/>
      <c r="HS9" s="96"/>
      <c r="HT9" s="97"/>
      <c r="HU9" s="98"/>
      <c r="HV9" s="97"/>
      <c r="HW9" s="99"/>
      <c r="HX9" s="100"/>
      <c r="HY9" s="87"/>
      <c r="HZ9" s="101"/>
      <c r="IA9" s="96"/>
      <c r="IB9" s="97"/>
      <c r="IC9" s="98"/>
      <c r="ID9" s="97"/>
      <c r="IE9" s="99"/>
      <c r="IF9" s="100"/>
      <c r="IG9" s="87"/>
      <c r="IH9" s="101"/>
      <c r="II9" s="96"/>
      <c r="IJ9" s="97"/>
      <c r="IK9" s="98"/>
      <c r="IL9" s="97"/>
      <c r="IM9" s="99"/>
      <c r="IN9" s="100"/>
      <c r="IO9" s="87"/>
      <c r="IP9" s="101"/>
      <c r="IQ9" s="96"/>
      <c r="IR9" s="97"/>
      <c r="IS9" s="98"/>
      <c r="IT9" s="97"/>
      <c r="IU9" s="99"/>
      <c r="IV9" s="100"/>
    </row>
    <row r="10" spans="1:256" ht="25.5" x14ac:dyDescent="0.25">
      <c r="A10" s="87" t="s">
        <v>9</v>
      </c>
      <c r="B10" s="95" t="s">
        <v>10</v>
      </c>
      <c r="C10" s="96" t="s">
        <v>138</v>
      </c>
      <c r="D10" s="97"/>
      <c r="E10" s="98"/>
      <c r="F10" s="97"/>
      <c r="G10" s="98">
        <v>2919.15</v>
      </c>
      <c r="H10" s="96" t="s">
        <v>148</v>
      </c>
      <c r="I10" s="87"/>
      <c r="J10" s="101"/>
      <c r="K10" s="96"/>
      <c r="L10" s="97"/>
      <c r="M10" s="98"/>
      <c r="N10" s="97"/>
      <c r="O10" s="98"/>
      <c r="P10" s="96"/>
      <c r="Q10" s="87"/>
      <c r="R10" s="101"/>
      <c r="S10" s="96"/>
      <c r="T10" s="97"/>
      <c r="U10" s="98"/>
      <c r="V10" s="97"/>
      <c r="W10" s="98"/>
      <c r="X10" s="96"/>
      <c r="Y10" s="87"/>
      <c r="Z10" s="101"/>
      <c r="AA10" s="96"/>
      <c r="AB10" s="97"/>
      <c r="AC10" s="98"/>
      <c r="AD10" s="97"/>
      <c r="AE10" s="98"/>
      <c r="AF10" s="96"/>
      <c r="AG10" s="87"/>
      <c r="AH10" s="101"/>
      <c r="AI10" s="96"/>
      <c r="AJ10" s="97"/>
      <c r="AK10" s="98"/>
      <c r="AL10" s="97"/>
      <c r="AM10" s="98"/>
      <c r="AN10" s="96"/>
      <c r="AO10" s="87"/>
      <c r="AP10" s="101"/>
      <c r="AQ10" s="96"/>
      <c r="AR10" s="97"/>
      <c r="AS10" s="98"/>
      <c r="AT10" s="97"/>
      <c r="AU10" s="98"/>
      <c r="AV10" s="96"/>
      <c r="AW10" s="87"/>
      <c r="AX10" s="101"/>
      <c r="AY10" s="96"/>
      <c r="AZ10" s="97"/>
      <c r="BA10" s="98"/>
      <c r="BB10" s="97"/>
      <c r="BC10" s="98"/>
      <c r="BD10" s="96"/>
      <c r="BE10" s="87"/>
      <c r="BF10" s="101"/>
      <c r="BG10" s="96"/>
      <c r="BH10" s="97"/>
      <c r="BI10" s="98"/>
      <c r="BJ10" s="97"/>
      <c r="BK10" s="98"/>
      <c r="BL10" s="96"/>
      <c r="BM10" s="87"/>
      <c r="BN10" s="101"/>
      <c r="BO10" s="96"/>
      <c r="BP10" s="97"/>
      <c r="BQ10" s="98"/>
      <c r="BR10" s="97"/>
      <c r="BS10" s="98"/>
      <c r="BT10" s="96"/>
      <c r="BU10" s="87"/>
      <c r="BV10" s="101"/>
      <c r="BW10" s="96"/>
      <c r="BX10" s="97"/>
      <c r="BY10" s="98"/>
      <c r="BZ10" s="97"/>
      <c r="CA10" s="98"/>
      <c r="CB10" s="96"/>
      <c r="CC10" s="87"/>
      <c r="CD10" s="101"/>
      <c r="CE10" s="96"/>
      <c r="CF10" s="97"/>
      <c r="CG10" s="98"/>
      <c r="CH10" s="97"/>
      <c r="CI10" s="98"/>
      <c r="CJ10" s="96"/>
      <c r="CK10" s="87"/>
      <c r="CL10" s="101"/>
      <c r="CM10" s="96"/>
      <c r="CN10" s="97"/>
      <c r="CO10" s="98"/>
      <c r="CP10" s="97"/>
      <c r="CQ10" s="98"/>
      <c r="CR10" s="96"/>
      <c r="CS10" s="87"/>
      <c r="CT10" s="101"/>
      <c r="CU10" s="96"/>
      <c r="CV10" s="97"/>
      <c r="CW10" s="98"/>
      <c r="CX10" s="97"/>
      <c r="CY10" s="98"/>
      <c r="CZ10" s="96"/>
      <c r="DA10" s="87"/>
      <c r="DB10" s="101"/>
      <c r="DC10" s="96"/>
      <c r="DD10" s="97"/>
      <c r="DE10" s="98"/>
      <c r="DF10" s="97"/>
      <c r="DG10" s="98"/>
      <c r="DH10" s="96"/>
      <c r="DI10" s="87"/>
      <c r="DJ10" s="101"/>
      <c r="DK10" s="96"/>
      <c r="DL10" s="97"/>
      <c r="DM10" s="98"/>
      <c r="DN10" s="97"/>
      <c r="DO10" s="98"/>
      <c r="DP10" s="96"/>
      <c r="DQ10" s="87"/>
      <c r="DR10" s="101"/>
      <c r="DS10" s="96"/>
      <c r="DT10" s="97"/>
      <c r="DU10" s="98"/>
      <c r="DV10" s="97"/>
      <c r="DW10" s="98"/>
      <c r="DX10" s="96"/>
      <c r="DY10" s="87"/>
      <c r="DZ10" s="101"/>
      <c r="EA10" s="96"/>
      <c r="EB10" s="97"/>
      <c r="EC10" s="98"/>
      <c r="ED10" s="97"/>
      <c r="EE10" s="98"/>
      <c r="EF10" s="96"/>
      <c r="EG10" s="87"/>
      <c r="EH10" s="101"/>
      <c r="EI10" s="96"/>
      <c r="EJ10" s="97"/>
      <c r="EK10" s="98"/>
      <c r="EL10" s="97"/>
      <c r="EM10" s="98"/>
      <c r="EN10" s="96"/>
      <c r="EO10" s="87"/>
      <c r="EP10" s="101"/>
      <c r="EQ10" s="96"/>
      <c r="ER10" s="97"/>
      <c r="ES10" s="98"/>
      <c r="ET10" s="97"/>
      <c r="EU10" s="98"/>
      <c r="EV10" s="96"/>
      <c r="EW10" s="87"/>
      <c r="EX10" s="101"/>
      <c r="EY10" s="96"/>
      <c r="EZ10" s="97"/>
      <c r="FA10" s="98"/>
      <c r="FB10" s="97"/>
      <c r="FC10" s="98"/>
      <c r="FD10" s="96"/>
      <c r="FE10" s="87"/>
      <c r="FF10" s="101"/>
      <c r="FG10" s="96"/>
      <c r="FH10" s="97"/>
      <c r="FI10" s="98"/>
      <c r="FJ10" s="97"/>
      <c r="FK10" s="98"/>
      <c r="FL10" s="96"/>
      <c r="FM10" s="87"/>
      <c r="FN10" s="101"/>
      <c r="FO10" s="96"/>
      <c r="FP10" s="97"/>
      <c r="FQ10" s="98"/>
      <c r="FR10" s="97"/>
      <c r="FS10" s="98"/>
      <c r="FT10" s="96"/>
      <c r="FU10" s="87"/>
      <c r="FV10" s="101"/>
      <c r="FW10" s="96"/>
      <c r="FX10" s="97"/>
      <c r="FY10" s="98"/>
      <c r="FZ10" s="97"/>
      <c r="GA10" s="98"/>
      <c r="GB10" s="96"/>
      <c r="GC10" s="87"/>
      <c r="GD10" s="101"/>
      <c r="GE10" s="96"/>
      <c r="GF10" s="97"/>
      <c r="GG10" s="98"/>
      <c r="GH10" s="97"/>
      <c r="GI10" s="98"/>
      <c r="GJ10" s="96"/>
      <c r="GK10" s="87"/>
      <c r="GL10" s="101"/>
      <c r="GM10" s="96"/>
      <c r="GN10" s="97"/>
      <c r="GO10" s="98"/>
      <c r="GP10" s="97"/>
      <c r="GQ10" s="98"/>
      <c r="GR10" s="96"/>
      <c r="GS10" s="87"/>
      <c r="GT10" s="101"/>
      <c r="GU10" s="96"/>
      <c r="GV10" s="97"/>
      <c r="GW10" s="98"/>
      <c r="GX10" s="97"/>
      <c r="GY10" s="98"/>
      <c r="GZ10" s="96"/>
      <c r="HA10" s="87"/>
      <c r="HB10" s="101"/>
      <c r="HC10" s="96"/>
      <c r="HD10" s="97"/>
      <c r="HE10" s="98"/>
      <c r="HF10" s="97"/>
      <c r="HG10" s="98"/>
      <c r="HH10" s="96"/>
      <c r="HI10" s="87"/>
      <c r="HJ10" s="101"/>
      <c r="HK10" s="96"/>
      <c r="HL10" s="97"/>
      <c r="HM10" s="98"/>
      <c r="HN10" s="97"/>
      <c r="HO10" s="98"/>
      <c r="HP10" s="96"/>
      <c r="HQ10" s="87"/>
      <c r="HR10" s="101"/>
      <c r="HS10" s="96"/>
      <c r="HT10" s="97"/>
      <c r="HU10" s="98"/>
      <c r="HV10" s="97"/>
      <c r="HW10" s="98"/>
      <c r="HX10" s="96"/>
      <c r="HY10" s="87"/>
      <c r="HZ10" s="101"/>
      <c r="IA10" s="96"/>
      <c r="IB10" s="97"/>
      <c r="IC10" s="98"/>
      <c r="ID10" s="97"/>
      <c r="IE10" s="98"/>
      <c r="IF10" s="96"/>
      <c r="IG10" s="87"/>
      <c r="IH10" s="101"/>
      <c r="II10" s="96"/>
      <c r="IJ10" s="97"/>
      <c r="IK10" s="98"/>
      <c r="IL10" s="97"/>
      <c r="IM10" s="98"/>
      <c r="IN10" s="96"/>
      <c r="IO10" s="87"/>
      <c r="IP10" s="101"/>
      <c r="IQ10" s="96"/>
      <c r="IR10" s="97"/>
      <c r="IS10" s="98"/>
      <c r="IT10" s="97"/>
      <c r="IU10" s="98"/>
      <c r="IV10" s="96"/>
    </row>
    <row r="11" spans="1:256" ht="25.5" x14ac:dyDescent="0.25">
      <c r="A11" s="87" t="s">
        <v>8</v>
      </c>
      <c r="B11" s="95" t="s">
        <v>149</v>
      </c>
      <c r="C11" s="96" t="s">
        <v>65</v>
      </c>
      <c r="D11" s="97">
        <v>311</v>
      </c>
      <c r="E11" s="98"/>
      <c r="F11" s="97"/>
      <c r="G11" s="98"/>
      <c r="H11" s="96" t="s">
        <v>150</v>
      </c>
      <c r="I11" s="87"/>
      <c r="J11" s="101"/>
      <c r="K11" s="96"/>
      <c r="L11" s="97"/>
      <c r="M11" s="98"/>
      <c r="N11" s="97"/>
      <c r="O11" s="98"/>
      <c r="P11" s="96"/>
      <c r="Q11" s="101"/>
      <c r="R11" s="101"/>
      <c r="S11" s="96"/>
      <c r="T11" s="97"/>
      <c r="U11" s="98"/>
      <c r="V11" s="97"/>
      <c r="W11" s="98"/>
      <c r="X11" s="96"/>
      <c r="Y11" s="101"/>
      <c r="Z11" s="101"/>
      <c r="AA11" s="96"/>
      <c r="AB11" s="97"/>
      <c r="AC11" s="98"/>
      <c r="AD11" s="97"/>
      <c r="AE11" s="98"/>
      <c r="AF11" s="96"/>
      <c r="AG11" s="101"/>
      <c r="AH11" s="101"/>
      <c r="AI11" s="96"/>
      <c r="AJ11" s="97"/>
      <c r="AK11" s="98"/>
      <c r="AL11" s="97"/>
      <c r="AM11" s="98"/>
      <c r="AN11" s="96"/>
      <c r="AO11" s="101"/>
      <c r="AP11" s="101"/>
      <c r="AQ11" s="96"/>
      <c r="AR11" s="97"/>
      <c r="AS11" s="98"/>
      <c r="AT11" s="97"/>
      <c r="AU11" s="98"/>
      <c r="AV11" s="96"/>
      <c r="AW11" s="101"/>
      <c r="AX11" s="101"/>
      <c r="AY11" s="96"/>
      <c r="AZ11" s="97"/>
      <c r="BA11" s="98"/>
      <c r="BB11" s="97"/>
      <c r="BC11" s="98"/>
      <c r="BD11" s="96"/>
      <c r="BE11" s="101"/>
      <c r="BF11" s="101"/>
      <c r="BG11" s="96"/>
      <c r="BH11" s="97"/>
      <c r="BI11" s="98"/>
      <c r="BJ11" s="97"/>
      <c r="BK11" s="98"/>
      <c r="BL11" s="96"/>
      <c r="BM11" s="101"/>
      <c r="BN11" s="101"/>
      <c r="BO11" s="96"/>
      <c r="BP11" s="97"/>
      <c r="BQ11" s="98"/>
      <c r="BR11" s="97"/>
      <c r="BS11" s="98"/>
      <c r="BT11" s="96"/>
      <c r="BU11" s="101"/>
      <c r="BV11" s="101"/>
      <c r="BW11" s="96"/>
      <c r="BX11" s="97"/>
      <c r="BY11" s="98"/>
      <c r="BZ11" s="97"/>
      <c r="CA11" s="98"/>
      <c r="CB11" s="96"/>
      <c r="CC11" s="101"/>
      <c r="CD11" s="101"/>
      <c r="CE11" s="96"/>
      <c r="CF11" s="97"/>
      <c r="CG11" s="98"/>
      <c r="CH11" s="97"/>
      <c r="CI11" s="98"/>
      <c r="CJ11" s="96"/>
      <c r="CK11" s="101"/>
      <c r="CL11" s="101"/>
      <c r="CM11" s="96"/>
      <c r="CN11" s="97"/>
      <c r="CO11" s="98"/>
      <c r="CP11" s="97"/>
      <c r="CQ11" s="98"/>
      <c r="CR11" s="96"/>
      <c r="CS11" s="101"/>
      <c r="CT11" s="101"/>
      <c r="CU11" s="96"/>
      <c r="CV11" s="97"/>
      <c r="CW11" s="98"/>
      <c r="CX11" s="97"/>
      <c r="CY11" s="98"/>
      <c r="CZ11" s="96"/>
      <c r="DA11" s="101"/>
      <c r="DB11" s="101"/>
      <c r="DC11" s="96"/>
      <c r="DD11" s="97"/>
      <c r="DE11" s="98"/>
      <c r="DF11" s="97"/>
      <c r="DG11" s="98"/>
      <c r="DH11" s="96"/>
      <c r="DI11" s="101"/>
      <c r="DJ11" s="101"/>
      <c r="DK11" s="96"/>
      <c r="DL11" s="97"/>
      <c r="DM11" s="98"/>
      <c r="DN11" s="97"/>
      <c r="DO11" s="98"/>
      <c r="DP11" s="96"/>
      <c r="DQ11" s="101"/>
      <c r="DR11" s="101"/>
      <c r="DS11" s="96"/>
      <c r="DT11" s="97"/>
      <c r="DU11" s="98"/>
      <c r="DV11" s="97"/>
      <c r="DW11" s="98"/>
      <c r="DX11" s="96"/>
      <c r="DY11" s="101"/>
      <c r="DZ11" s="101"/>
      <c r="EA11" s="96"/>
      <c r="EB11" s="97"/>
      <c r="EC11" s="98"/>
      <c r="ED11" s="97"/>
      <c r="EE11" s="98"/>
      <c r="EF11" s="96"/>
      <c r="EG11" s="101"/>
      <c r="EH11" s="101"/>
      <c r="EI11" s="96"/>
      <c r="EJ11" s="97"/>
      <c r="EK11" s="98"/>
      <c r="EL11" s="97"/>
      <c r="EM11" s="98"/>
      <c r="EN11" s="96"/>
      <c r="EO11" s="101"/>
      <c r="EP11" s="101"/>
      <c r="EQ11" s="96"/>
      <c r="ER11" s="97"/>
      <c r="ES11" s="98"/>
      <c r="ET11" s="97"/>
      <c r="EU11" s="98"/>
      <c r="EV11" s="96"/>
      <c r="EW11" s="101"/>
      <c r="EX11" s="101"/>
      <c r="EY11" s="96"/>
      <c r="EZ11" s="97"/>
      <c r="FA11" s="98"/>
      <c r="FB11" s="97"/>
      <c r="FC11" s="98"/>
      <c r="FD11" s="96"/>
      <c r="FE11" s="101"/>
      <c r="FF11" s="101"/>
      <c r="FG11" s="96"/>
      <c r="FH11" s="97"/>
      <c r="FI11" s="98"/>
      <c r="FJ11" s="97"/>
      <c r="FK11" s="98"/>
      <c r="FL11" s="96"/>
      <c r="FM11" s="101"/>
      <c r="FN11" s="101"/>
      <c r="FO11" s="96"/>
      <c r="FP11" s="97"/>
      <c r="FQ11" s="98"/>
      <c r="FR11" s="97"/>
      <c r="FS11" s="98"/>
      <c r="FT11" s="96"/>
      <c r="FU11" s="101"/>
      <c r="FV11" s="101"/>
      <c r="FW11" s="96"/>
      <c r="FX11" s="97"/>
      <c r="FY11" s="98"/>
      <c r="FZ11" s="97"/>
      <c r="GA11" s="98"/>
      <c r="GB11" s="96"/>
      <c r="GC11" s="101"/>
      <c r="GD11" s="101"/>
      <c r="GE11" s="96"/>
      <c r="GF11" s="97"/>
      <c r="GG11" s="98"/>
      <c r="GH11" s="97"/>
      <c r="GI11" s="98"/>
      <c r="GJ11" s="96"/>
      <c r="GK11" s="101"/>
      <c r="GL11" s="101"/>
      <c r="GM11" s="96"/>
      <c r="GN11" s="97"/>
      <c r="GO11" s="98"/>
      <c r="GP11" s="97"/>
      <c r="GQ11" s="98"/>
      <c r="GR11" s="96"/>
      <c r="GS11" s="101"/>
      <c r="GT11" s="101"/>
      <c r="GU11" s="96"/>
      <c r="GV11" s="97"/>
      <c r="GW11" s="98"/>
      <c r="GX11" s="97"/>
      <c r="GY11" s="98"/>
      <c r="GZ11" s="96"/>
      <c r="HA11" s="101"/>
      <c r="HB11" s="101"/>
      <c r="HC11" s="96"/>
      <c r="HD11" s="97"/>
      <c r="HE11" s="98"/>
      <c r="HF11" s="97"/>
      <c r="HG11" s="98"/>
      <c r="HH11" s="96"/>
      <c r="HI11" s="101"/>
      <c r="HJ11" s="101"/>
      <c r="HK11" s="96"/>
      <c r="HL11" s="97"/>
      <c r="HM11" s="98"/>
      <c r="HN11" s="97"/>
      <c r="HO11" s="98"/>
      <c r="HP11" s="96"/>
      <c r="HQ11" s="101"/>
      <c r="HR11" s="101"/>
      <c r="HS11" s="96"/>
      <c r="HT11" s="97"/>
      <c r="HU11" s="98"/>
      <c r="HV11" s="97"/>
      <c r="HW11" s="98"/>
      <c r="HX11" s="96"/>
      <c r="HY11" s="101"/>
      <c r="HZ11" s="101"/>
      <c r="IA11" s="96"/>
      <c r="IB11" s="97"/>
      <c r="IC11" s="98"/>
      <c r="ID11" s="97"/>
      <c r="IE11" s="98"/>
      <c r="IF11" s="96"/>
      <c r="IG11" s="101"/>
      <c r="IH11" s="101"/>
      <c r="II11" s="96"/>
      <c r="IJ11" s="97"/>
      <c r="IK11" s="98"/>
      <c r="IL11" s="97"/>
      <c r="IM11" s="98"/>
      <c r="IN11" s="96"/>
      <c r="IO11" s="101"/>
      <c r="IP11" s="101"/>
      <c r="IQ11" s="96"/>
      <c r="IR11" s="97"/>
      <c r="IS11" s="98"/>
      <c r="IT11" s="97"/>
      <c r="IU11" s="98"/>
      <c r="IV11" s="96"/>
    </row>
    <row r="12" spans="1:256" ht="25.5" x14ac:dyDescent="0.25">
      <c r="A12" s="102"/>
      <c r="B12" s="95" t="s">
        <v>151</v>
      </c>
      <c r="C12" s="96" t="s">
        <v>138</v>
      </c>
      <c r="D12" s="97"/>
      <c r="E12" s="98"/>
      <c r="F12" s="97">
        <v>311</v>
      </c>
      <c r="G12" s="98"/>
      <c r="H12" s="96" t="s">
        <v>152</v>
      </c>
      <c r="I12" s="87"/>
      <c r="J12" s="101"/>
      <c r="K12" s="96"/>
      <c r="L12" s="97"/>
      <c r="M12" s="98"/>
      <c r="N12" s="97"/>
      <c r="O12" s="98"/>
      <c r="P12" s="96"/>
      <c r="Q12" s="101"/>
      <c r="R12" s="101"/>
      <c r="S12" s="96"/>
      <c r="T12" s="97"/>
      <c r="U12" s="98"/>
      <c r="V12" s="97"/>
      <c r="W12" s="98"/>
      <c r="X12" s="96"/>
      <c r="Y12" s="101"/>
      <c r="Z12" s="101"/>
      <c r="AA12" s="96"/>
      <c r="AB12" s="97"/>
      <c r="AC12" s="98"/>
      <c r="AD12" s="97"/>
      <c r="AE12" s="98"/>
      <c r="AF12" s="96"/>
      <c r="AG12" s="101"/>
      <c r="AH12" s="101"/>
      <c r="AI12" s="96"/>
      <c r="AJ12" s="97"/>
      <c r="AK12" s="98"/>
      <c r="AL12" s="97"/>
      <c r="AM12" s="98"/>
      <c r="AN12" s="96"/>
      <c r="AO12" s="101"/>
      <c r="AP12" s="101"/>
      <c r="AQ12" s="96"/>
      <c r="AR12" s="97"/>
      <c r="AS12" s="98"/>
      <c r="AT12" s="97"/>
      <c r="AU12" s="98"/>
      <c r="AV12" s="96"/>
      <c r="AW12" s="101"/>
      <c r="AX12" s="101"/>
      <c r="AY12" s="96"/>
      <c r="AZ12" s="97"/>
      <c r="BA12" s="98"/>
      <c r="BB12" s="97"/>
      <c r="BC12" s="98"/>
      <c r="BD12" s="96"/>
      <c r="BE12" s="101"/>
      <c r="BF12" s="101"/>
      <c r="BG12" s="96"/>
      <c r="BH12" s="97"/>
      <c r="BI12" s="98"/>
      <c r="BJ12" s="97"/>
      <c r="BK12" s="98"/>
      <c r="BL12" s="96"/>
      <c r="BM12" s="101"/>
      <c r="BN12" s="101"/>
      <c r="BO12" s="96"/>
      <c r="BP12" s="97"/>
      <c r="BQ12" s="98"/>
      <c r="BR12" s="97"/>
      <c r="BS12" s="98"/>
      <c r="BT12" s="96"/>
      <c r="BU12" s="101"/>
      <c r="BV12" s="101"/>
      <c r="BW12" s="96"/>
      <c r="BX12" s="97"/>
      <c r="BY12" s="98"/>
      <c r="BZ12" s="97"/>
      <c r="CA12" s="98"/>
      <c r="CB12" s="96"/>
      <c r="CC12" s="101"/>
      <c r="CD12" s="101"/>
      <c r="CE12" s="96"/>
      <c r="CF12" s="97"/>
      <c r="CG12" s="98"/>
      <c r="CH12" s="97"/>
      <c r="CI12" s="98"/>
      <c r="CJ12" s="96"/>
      <c r="CK12" s="101"/>
      <c r="CL12" s="101"/>
      <c r="CM12" s="96"/>
      <c r="CN12" s="97"/>
      <c r="CO12" s="98"/>
      <c r="CP12" s="97"/>
      <c r="CQ12" s="98"/>
      <c r="CR12" s="96"/>
      <c r="CS12" s="101"/>
      <c r="CT12" s="101"/>
      <c r="CU12" s="96"/>
      <c r="CV12" s="97"/>
      <c r="CW12" s="98"/>
      <c r="CX12" s="97"/>
      <c r="CY12" s="98"/>
      <c r="CZ12" s="96"/>
      <c r="DA12" s="101"/>
      <c r="DB12" s="101"/>
      <c r="DC12" s="96"/>
      <c r="DD12" s="97"/>
      <c r="DE12" s="98"/>
      <c r="DF12" s="97"/>
      <c r="DG12" s="98"/>
      <c r="DH12" s="96"/>
      <c r="DI12" s="101"/>
      <c r="DJ12" s="101"/>
      <c r="DK12" s="96"/>
      <c r="DL12" s="97"/>
      <c r="DM12" s="98"/>
      <c r="DN12" s="97"/>
      <c r="DO12" s="98"/>
      <c r="DP12" s="96"/>
      <c r="DQ12" s="101"/>
      <c r="DR12" s="101"/>
      <c r="DS12" s="96"/>
      <c r="DT12" s="97"/>
      <c r="DU12" s="98"/>
      <c r="DV12" s="97"/>
      <c r="DW12" s="98"/>
      <c r="DX12" s="96"/>
      <c r="DY12" s="101"/>
      <c r="DZ12" s="101"/>
      <c r="EA12" s="96"/>
      <c r="EB12" s="97"/>
      <c r="EC12" s="98"/>
      <c r="ED12" s="97"/>
      <c r="EE12" s="98"/>
      <c r="EF12" s="96"/>
      <c r="EG12" s="101"/>
      <c r="EH12" s="101"/>
      <c r="EI12" s="96"/>
      <c r="EJ12" s="97"/>
      <c r="EK12" s="98"/>
      <c r="EL12" s="97"/>
      <c r="EM12" s="98"/>
      <c r="EN12" s="96"/>
      <c r="EO12" s="101"/>
      <c r="EP12" s="101"/>
      <c r="EQ12" s="96"/>
      <c r="ER12" s="97"/>
      <c r="ES12" s="98"/>
      <c r="ET12" s="97"/>
      <c r="EU12" s="98"/>
      <c r="EV12" s="96"/>
      <c r="EW12" s="101"/>
      <c r="EX12" s="101"/>
      <c r="EY12" s="96"/>
      <c r="EZ12" s="97"/>
      <c r="FA12" s="98"/>
      <c r="FB12" s="97"/>
      <c r="FC12" s="98"/>
      <c r="FD12" s="96"/>
      <c r="FE12" s="101"/>
      <c r="FF12" s="101"/>
      <c r="FG12" s="96"/>
      <c r="FH12" s="97"/>
      <c r="FI12" s="98"/>
      <c r="FJ12" s="97"/>
      <c r="FK12" s="98"/>
      <c r="FL12" s="96"/>
      <c r="FM12" s="101"/>
      <c r="FN12" s="101"/>
      <c r="FO12" s="96"/>
      <c r="FP12" s="97"/>
      <c r="FQ12" s="98"/>
      <c r="FR12" s="97"/>
      <c r="FS12" s="98"/>
      <c r="FT12" s="96"/>
      <c r="FU12" s="101"/>
      <c r="FV12" s="101"/>
      <c r="FW12" s="96"/>
      <c r="FX12" s="97"/>
      <c r="FY12" s="98"/>
      <c r="FZ12" s="97"/>
      <c r="GA12" s="98"/>
      <c r="GB12" s="96"/>
      <c r="GC12" s="101"/>
      <c r="GD12" s="101"/>
      <c r="GE12" s="96"/>
      <c r="GF12" s="97"/>
      <c r="GG12" s="98"/>
      <c r="GH12" s="97"/>
      <c r="GI12" s="98"/>
      <c r="GJ12" s="96"/>
      <c r="GK12" s="101"/>
      <c r="GL12" s="101"/>
      <c r="GM12" s="96"/>
      <c r="GN12" s="97"/>
      <c r="GO12" s="98"/>
      <c r="GP12" s="97"/>
      <c r="GQ12" s="98"/>
      <c r="GR12" s="96"/>
      <c r="GS12" s="101"/>
      <c r="GT12" s="101"/>
      <c r="GU12" s="96"/>
      <c r="GV12" s="97"/>
      <c r="GW12" s="98"/>
      <c r="GX12" s="97"/>
      <c r="GY12" s="98"/>
      <c r="GZ12" s="96"/>
      <c r="HA12" s="101"/>
      <c r="HB12" s="101"/>
      <c r="HC12" s="96"/>
      <c r="HD12" s="97"/>
      <c r="HE12" s="98"/>
      <c r="HF12" s="97"/>
      <c r="HG12" s="98"/>
      <c r="HH12" s="96"/>
      <c r="HI12" s="101"/>
      <c r="HJ12" s="101"/>
      <c r="HK12" s="96"/>
      <c r="HL12" s="97"/>
      <c r="HM12" s="98"/>
      <c r="HN12" s="97"/>
      <c r="HO12" s="98"/>
      <c r="HP12" s="96"/>
      <c r="HQ12" s="101"/>
      <c r="HR12" s="101"/>
      <c r="HS12" s="96"/>
      <c r="HT12" s="97"/>
      <c r="HU12" s="98"/>
      <c r="HV12" s="97"/>
      <c r="HW12" s="98"/>
      <c r="HX12" s="96"/>
      <c r="HY12" s="101"/>
      <c r="HZ12" s="101"/>
      <c r="IA12" s="96"/>
      <c r="IB12" s="97"/>
      <c r="IC12" s="98"/>
      <c r="ID12" s="97"/>
      <c r="IE12" s="98"/>
      <c r="IF12" s="96"/>
      <c r="IG12" s="101"/>
      <c r="IH12" s="101"/>
      <c r="II12" s="96"/>
      <c r="IJ12" s="97"/>
      <c r="IK12" s="98"/>
      <c r="IL12" s="97"/>
      <c r="IM12" s="98"/>
      <c r="IN12" s="96"/>
      <c r="IO12" s="101"/>
      <c r="IP12" s="101"/>
      <c r="IQ12" s="96"/>
      <c r="IR12" s="97"/>
      <c r="IS12" s="98"/>
      <c r="IT12" s="97"/>
      <c r="IU12" s="98"/>
      <c r="IV12" s="96"/>
    </row>
    <row r="13" spans="1:256" ht="38.25" x14ac:dyDescent="0.25">
      <c r="A13" s="87" t="s">
        <v>8</v>
      </c>
      <c r="B13" s="95" t="s">
        <v>153</v>
      </c>
      <c r="C13" s="96" t="s">
        <v>17</v>
      </c>
      <c r="D13" s="97">
        <v>504.92</v>
      </c>
      <c r="E13" s="98"/>
      <c r="F13" s="97"/>
      <c r="G13" s="98"/>
      <c r="H13" s="96" t="s">
        <v>154</v>
      </c>
      <c r="I13" s="87"/>
      <c r="J13" s="101"/>
      <c r="K13" s="96"/>
      <c r="L13" s="97"/>
      <c r="M13" s="98"/>
      <c r="N13" s="97"/>
      <c r="O13" s="98"/>
      <c r="P13" s="96"/>
      <c r="Q13" s="101"/>
      <c r="R13" s="101"/>
      <c r="S13" s="96"/>
      <c r="T13" s="97"/>
      <c r="U13" s="98"/>
      <c r="V13" s="97"/>
      <c r="W13" s="98"/>
      <c r="X13" s="96"/>
      <c r="Y13" s="101"/>
      <c r="Z13" s="101"/>
      <c r="AA13" s="96"/>
      <c r="AB13" s="97"/>
      <c r="AC13" s="98"/>
      <c r="AD13" s="97"/>
      <c r="AE13" s="98"/>
      <c r="AF13" s="96"/>
      <c r="AG13" s="101"/>
      <c r="AH13" s="101"/>
      <c r="AI13" s="96"/>
      <c r="AJ13" s="97"/>
      <c r="AK13" s="98"/>
      <c r="AL13" s="97"/>
      <c r="AM13" s="98"/>
      <c r="AN13" s="96"/>
      <c r="AO13" s="101"/>
      <c r="AP13" s="101"/>
      <c r="AQ13" s="96"/>
      <c r="AR13" s="97"/>
      <c r="AS13" s="98"/>
      <c r="AT13" s="97"/>
      <c r="AU13" s="98"/>
      <c r="AV13" s="96"/>
      <c r="AW13" s="101"/>
      <c r="AX13" s="101"/>
      <c r="AY13" s="96"/>
      <c r="AZ13" s="97"/>
      <c r="BA13" s="98"/>
      <c r="BB13" s="97"/>
      <c r="BC13" s="98"/>
      <c r="BD13" s="96"/>
      <c r="BE13" s="101"/>
      <c r="BF13" s="101"/>
      <c r="BG13" s="96"/>
      <c r="BH13" s="97"/>
      <c r="BI13" s="98"/>
      <c r="BJ13" s="97"/>
      <c r="BK13" s="98"/>
      <c r="BL13" s="96"/>
      <c r="BM13" s="101"/>
      <c r="BN13" s="101"/>
      <c r="BO13" s="96"/>
      <c r="BP13" s="97"/>
      <c r="BQ13" s="98"/>
      <c r="BR13" s="97"/>
      <c r="BS13" s="98"/>
      <c r="BT13" s="96"/>
      <c r="BU13" s="101"/>
      <c r="BV13" s="101"/>
      <c r="BW13" s="96"/>
      <c r="BX13" s="97"/>
      <c r="BY13" s="98"/>
      <c r="BZ13" s="97"/>
      <c r="CA13" s="98"/>
      <c r="CB13" s="96"/>
      <c r="CC13" s="101"/>
      <c r="CD13" s="101"/>
      <c r="CE13" s="96"/>
      <c r="CF13" s="97"/>
      <c r="CG13" s="98"/>
      <c r="CH13" s="97"/>
      <c r="CI13" s="98"/>
      <c r="CJ13" s="96"/>
      <c r="CK13" s="101"/>
      <c r="CL13" s="101"/>
      <c r="CM13" s="96"/>
      <c r="CN13" s="97"/>
      <c r="CO13" s="98"/>
      <c r="CP13" s="97"/>
      <c r="CQ13" s="98"/>
      <c r="CR13" s="96"/>
      <c r="CS13" s="101"/>
      <c r="CT13" s="101"/>
      <c r="CU13" s="96"/>
      <c r="CV13" s="97"/>
      <c r="CW13" s="98"/>
      <c r="CX13" s="97"/>
      <c r="CY13" s="98"/>
      <c r="CZ13" s="96"/>
      <c r="DA13" s="101"/>
      <c r="DB13" s="101"/>
      <c r="DC13" s="96"/>
      <c r="DD13" s="97"/>
      <c r="DE13" s="98"/>
      <c r="DF13" s="97"/>
      <c r="DG13" s="98"/>
      <c r="DH13" s="96"/>
      <c r="DI13" s="101"/>
      <c r="DJ13" s="101"/>
      <c r="DK13" s="96"/>
      <c r="DL13" s="97"/>
      <c r="DM13" s="98"/>
      <c r="DN13" s="97"/>
      <c r="DO13" s="98"/>
      <c r="DP13" s="96"/>
      <c r="DQ13" s="101"/>
      <c r="DR13" s="101"/>
      <c r="DS13" s="96"/>
      <c r="DT13" s="97"/>
      <c r="DU13" s="98"/>
      <c r="DV13" s="97"/>
      <c r="DW13" s="98"/>
      <c r="DX13" s="96"/>
      <c r="DY13" s="101"/>
      <c r="DZ13" s="101"/>
      <c r="EA13" s="96"/>
      <c r="EB13" s="97"/>
      <c r="EC13" s="98"/>
      <c r="ED13" s="97"/>
      <c r="EE13" s="98"/>
      <c r="EF13" s="96"/>
      <c r="EG13" s="101"/>
      <c r="EH13" s="101"/>
      <c r="EI13" s="96"/>
      <c r="EJ13" s="97"/>
      <c r="EK13" s="98"/>
      <c r="EL13" s="97"/>
      <c r="EM13" s="98"/>
      <c r="EN13" s="96"/>
      <c r="EO13" s="101"/>
      <c r="EP13" s="101"/>
      <c r="EQ13" s="96"/>
      <c r="ER13" s="97"/>
      <c r="ES13" s="98"/>
      <c r="ET13" s="97"/>
      <c r="EU13" s="98"/>
      <c r="EV13" s="96"/>
      <c r="EW13" s="101"/>
      <c r="EX13" s="101"/>
      <c r="EY13" s="96"/>
      <c r="EZ13" s="97"/>
      <c r="FA13" s="98"/>
      <c r="FB13" s="97"/>
      <c r="FC13" s="98"/>
      <c r="FD13" s="96"/>
      <c r="FE13" s="101"/>
      <c r="FF13" s="101"/>
      <c r="FG13" s="96"/>
      <c r="FH13" s="97"/>
      <c r="FI13" s="98"/>
      <c r="FJ13" s="97"/>
      <c r="FK13" s="98"/>
      <c r="FL13" s="96"/>
      <c r="FM13" s="101"/>
      <c r="FN13" s="101"/>
      <c r="FO13" s="96"/>
      <c r="FP13" s="97"/>
      <c r="FQ13" s="98"/>
      <c r="FR13" s="97"/>
      <c r="FS13" s="98"/>
      <c r="FT13" s="96"/>
      <c r="FU13" s="101"/>
      <c r="FV13" s="101"/>
      <c r="FW13" s="96"/>
      <c r="FX13" s="97"/>
      <c r="FY13" s="98"/>
      <c r="FZ13" s="97"/>
      <c r="GA13" s="98"/>
      <c r="GB13" s="96"/>
      <c r="GC13" s="101"/>
      <c r="GD13" s="101"/>
      <c r="GE13" s="96"/>
      <c r="GF13" s="97"/>
      <c r="GG13" s="98"/>
      <c r="GH13" s="97"/>
      <c r="GI13" s="98"/>
      <c r="GJ13" s="96"/>
      <c r="GK13" s="101"/>
      <c r="GL13" s="101"/>
      <c r="GM13" s="96"/>
      <c r="GN13" s="97"/>
      <c r="GO13" s="98"/>
      <c r="GP13" s="97"/>
      <c r="GQ13" s="98"/>
      <c r="GR13" s="96"/>
      <c r="GS13" s="101"/>
      <c r="GT13" s="101"/>
      <c r="GU13" s="96"/>
      <c r="GV13" s="97"/>
      <c r="GW13" s="98"/>
      <c r="GX13" s="97"/>
      <c r="GY13" s="98"/>
      <c r="GZ13" s="96"/>
      <c r="HA13" s="101"/>
      <c r="HB13" s="101"/>
      <c r="HC13" s="96"/>
      <c r="HD13" s="97"/>
      <c r="HE13" s="98"/>
      <c r="HF13" s="97"/>
      <c r="HG13" s="98"/>
      <c r="HH13" s="96"/>
      <c r="HI13" s="101"/>
      <c r="HJ13" s="101"/>
      <c r="HK13" s="96"/>
      <c r="HL13" s="97"/>
      <c r="HM13" s="98"/>
      <c r="HN13" s="97"/>
      <c r="HO13" s="98"/>
      <c r="HP13" s="96"/>
      <c r="HQ13" s="101"/>
      <c r="HR13" s="101"/>
      <c r="HS13" s="96"/>
      <c r="HT13" s="97"/>
      <c r="HU13" s="98"/>
      <c r="HV13" s="97"/>
      <c r="HW13" s="98"/>
      <c r="HX13" s="96"/>
      <c r="HY13" s="101"/>
      <c r="HZ13" s="101"/>
      <c r="IA13" s="96"/>
      <c r="IB13" s="97"/>
      <c r="IC13" s="98"/>
      <c r="ID13" s="97"/>
      <c r="IE13" s="98"/>
      <c r="IF13" s="96"/>
      <c r="IG13" s="101"/>
      <c r="IH13" s="101"/>
      <c r="II13" s="96"/>
      <c r="IJ13" s="97"/>
      <c r="IK13" s="98"/>
      <c r="IL13" s="97"/>
      <c r="IM13" s="98"/>
      <c r="IN13" s="96"/>
      <c r="IO13" s="101"/>
      <c r="IP13" s="101"/>
      <c r="IQ13" s="96"/>
      <c r="IR13" s="97"/>
      <c r="IS13" s="98"/>
      <c r="IT13" s="97"/>
      <c r="IU13" s="98"/>
      <c r="IV13" s="96"/>
    </row>
    <row r="14" spans="1:256" ht="25.5" x14ac:dyDescent="0.25">
      <c r="A14" s="87" t="s">
        <v>9</v>
      </c>
      <c r="B14" s="95" t="s">
        <v>155</v>
      </c>
      <c r="C14" s="96" t="s">
        <v>156</v>
      </c>
      <c r="D14" s="97"/>
      <c r="E14" s="98"/>
      <c r="F14" s="97">
        <v>504.92</v>
      </c>
      <c r="G14" s="98"/>
      <c r="H14" s="96" t="s">
        <v>157</v>
      </c>
      <c r="I14" s="87"/>
      <c r="J14" s="101"/>
      <c r="K14" s="96"/>
      <c r="L14" s="97"/>
      <c r="M14" s="98"/>
      <c r="N14" s="97"/>
      <c r="O14" s="98"/>
      <c r="P14" s="96"/>
      <c r="Q14" s="101"/>
      <c r="R14" s="101"/>
      <c r="S14" s="96"/>
      <c r="T14" s="97"/>
      <c r="U14" s="98"/>
      <c r="V14" s="97"/>
      <c r="W14" s="98"/>
      <c r="X14" s="96"/>
      <c r="Y14" s="101"/>
      <c r="Z14" s="101"/>
      <c r="AA14" s="96"/>
      <c r="AB14" s="97"/>
      <c r="AC14" s="98"/>
      <c r="AD14" s="97"/>
      <c r="AE14" s="98"/>
      <c r="AF14" s="96"/>
      <c r="AG14" s="101"/>
      <c r="AH14" s="101"/>
      <c r="AI14" s="96"/>
      <c r="AJ14" s="97"/>
      <c r="AK14" s="98"/>
      <c r="AL14" s="97"/>
      <c r="AM14" s="98"/>
      <c r="AN14" s="96"/>
      <c r="AO14" s="101"/>
      <c r="AP14" s="101"/>
      <c r="AQ14" s="96"/>
      <c r="AR14" s="97"/>
      <c r="AS14" s="98"/>
      <c r="AT14" s="97"/>
      <c r="AU14" s="98"/>
      <c r="AV14" s="96"/>
      <c r="AW14" s="101"/>
      <c r="AX14" s="101"/>
      <c r="AY14" s="96"/>
      <c r="AZ14" s="97"/>
      <c r="BA14" s="98"/>
      <c r="BB14" s="97"/>
      <c r="BC14" s="98"/>
      <c r="BD14" s="96"/>
      <c r="BE14" s="101"/>
      <c r="BF14" s="101"/>
      <c r="BG14" s="96"/>
      <c r="BH14" s="97"/>
      <c r="BI14" s="98"/>
      <c r="BJ14" s="97"/>
      <c r="BK14" s="98"/>
      <c r="BL14" s="96"/>
      <c r="BM14" s="101"/>
      <c r="BN14" s="101"/>
      <c r="BO14" s="96"/>
      <c r="BP14" s="97"/>
      <c r="BQ14" s="98"/>
      <c r="BR14" s="97"/>
      <c r="BS14" s="98"/>
      <c r="BT14" s="96"/>
      <c r="BU14" s="101"/>
      <c r="BV14" s="101"/>
      <c r="BW14" s="96"/>
      <c r="BX14" s="97"/>
      <c r="BY14" s="98"/>
      <c r="BZ14" s="97"/>
      <c r="CA14" s="98"/>
      <c r="CB14" s="96"/>
      <c r="CC14" s="101"/>
      <c r="CD14" s="101"/>
      <c r="CE14" s="96"/>
      <c r="CF14" s="97"/>
      <c r="CG14" s="98"/>
      <c r="CH14" s="97"/>
      <c r="CI14" s="98"/>
      <c r="CJ14" s="96"/>
      <c r="CK14" s="101"/>
      <c r="CL14" s="101"/>
      <c r="CM14" s="96"/>
      <c r="CN14" s="97"/>
      <c r="CO14" s="98"/>
      <c r="CP14" s="97"/>
      <c r="CQ14" s="98"/>
      <c r="CR14" s="96"/>
      <c r="CS14" s="101"/>
      <c r="CT14" s="101"/>
      <c r="CU14" s="96"/>
      <c r="CV14" s="97"/>
      <c r="CW14" s="98"/>
      <c r="CX14" s="97"/>
      <c r="CY14" s="98"/>
      <c r="CZ14" s="96"/>
      <c r="DA14" s="101"/>
      <c r="DB14" s="101"/>
      <c r="DC14" s="96"/>
      <c r="DD14" s="97"/>
      <c r="DE14" s="98"/>
      <c r="DF14" s="97"/>
      <c r="DG14" s="98"/>
      <c r="DH14" s="96"/>
      <c r="DI14" s="101"/>
      <c r="DJ14" s="101"/>
      <c r="DK14" s="96"/>
      <c r="DL14" s="97"/>
      <c r="DM14" s="98"/>
      <c r="DN14" s="97"/>
      <c r="DO14" s="98"/>
      <c r="DP14" s="96"/>
      <c r="DQ14" s="101"/>
      <c r="DR14" s="101"/>
      <c r="DS14" s="96"/>
      <c r="DT14" s="97"/>
      <c r="DU14" s="98"/>
      <c r="DV14" s="97"/>
      <c r="DW14" s="98"/>
      <c r="DX14" s="96"/>
      <c r="DY14" s="101"/>
      <c r="DZ14" s="101"/>
      <c r="EA14" s="96"/>
      <c r="EB14" s="97"/>
      <c r="EC14" s="98"/>
      <c r="ED14" s="97"/>
      <c r="EE14" s="98"/>
      <c r="EF14" s="96"/>
      <c r="EG14" s="101"/>
      <c r="EH14" s="101"/>
      <c r="EI14" s="96"/>
      <c r="EJ14" s="97"/>
      <c r="EK14" s="98"/>
      <c r="EL14" s="97"/>
      <c r="EM14" s="98"/>
      <c r="EN14" s="96"/>
      <c r="EO14" s="101"/>
      <c r="EP14" s="101"/>
      <c r="EQ14" s="96"/>
      <c r="ER14" s="97"/>
      <c r="ES14" s="98"/>
      <c r="ET14" s="97"/>
      <c r="EU14" s="98"/>
      <c r="EV14" s="96"/>
      <c r="EW14" s="101"/>
      <c r="EX14" s="101"/>
      <c r="EY14" s="96"/>
      <c r="EZ14" s="97"/>
      <c r="FA14" s="98"/>
      <c r="FB14" s="97"/>
      <c r="FC14" s="98"/>
      <c r="FD14" s="96"/>
      <c r="FE14" s="101"/>
      <c r="FF14" s="101"/>
      <c r="FG14" s="96"/>
      <c r="FH14" s="97"/>
      <c r="FI14" s="98"/>
      <c r="FJ14" s="97"/>
      <c r="FK14" s="98"/>
      <c r="FL14" s="96"/>
      <c r="FM14" s="101"/>
      <c r="FN14" s="101"/>
      <c r="FO14" s="96"/>
      <c r="FP14" s="97"/>
      <c r="FQ14" s="98"/>
      <c r="FR14" s="97"/>
      <c r="FS14" s="98"/>
      <c r="FT14" s="96"/>
      <c r="FU14" s="101"/>
      <c r="FV14" s="101"/>
      <c r="FW14" s="96"/>
      <c r="FX14" s="97"/>
      <c r="FY14" s="98"/>
      <c r="FZ14" s="97"/>
      <c r="GA14" s="98"/>
      <c r="GB14" s="96"/>
      <c r="GC14" s="101"/>
      <c r="GD14" s="101"/>
      <c r="GE14" s="96"/>
      <c r="GF14" s="97"/>
      <c r="GG14" s="98"/>
      <c r="GH14" s="97"/>
      <c r="GI14" s="98"/>
      <c r="GJ14" s="96"/>
      <c r="GK14" s="101"/>
      <c r="GL14" s="101"/>
      <c r="GM14" s="96"/>
      <c r="GN14" s="97"/>
      <c r="GO14" s="98"/>
      <c r="GP14" s="97"/>
      <c r="GQ14" s="98"/>
      <c r="GR14" s="96"/>
      <c r="GS14" s="101"/>
      <c r="GT14" s="101"/>
      <c r="GU14" s="96"/>
      <c r="GV14" s="97"/>
      <c r="GW14" s="98"/>
      <c r="GX14" s="97"/>
      <c r="GY14" s="98"/>
      <c r="GZ14" s="96"/>
      <c r="HA14" s="101"/>
      <c r="HB14" s="101"/>
      <c r="HC14" s="96"/>
      <c r="HD14" s="97"/>
      <c r="HE14" s="98"/>
      <c r="HF14" s="97"/>
      <c r="HG14" s="98"/>
      <c r="HH14" s="96"/>
      <c r="HI14" s="101"/>
      <c r="HJ14" s="101"/>
      <c r="HK14" s="96"/>
      <c r="HL14" s="97"/>
      <c r="HM14" s="98"/>
      <c r="HN14" s="97"/>
      <c r="HO14" s="98"/>
      <c r="HP14" s="96"/>
      <c r="HQ14" s="101"/>
      <c r="HR14" s="101"/>
      <c r="HS14" s="96"/>
      <c r="HT14" s="97"/>
      <c r="HU14" s="98"/>
      <c r="HV14" s="97"/>
      <c r="HW14" s="98"/>
      <c r="HX14" s="96"/>
      <c r="HY14" s="101"/>
      <c r="HZ14" s="101"/>
      <c r="IA14" s="96"/>
      <c r="IB14" s="97"/>
      <c r="IC14" s="98"/>
      <c r="ID14" s="97"/>
      <c r="IE14" s="98"/>
      <c r="IF14" s="96"/>
      <c r="IG14" s="101"/>
      <c r="IH14" s="101"/>
      <c r="II14" s="96"/>
      <c r="IJ14" s="97"/>
      <c r="IK14" s="98"/>
      <c r="IL14" s="97"/>
      <c r="IM14" s="98"/>
      <c r="IN14" s="96"/>
      <c r="IO14" s="101"/>
      <c r="IP14" s="101"/>
      <c r="IQ14" s="96"/>
      <c r="IR14" s="97"/>
      <c r="IS14" s="98"/>
      <c r="IT14" s="97"/>
      <c r="IU14" s="98"/>
      <c r="IV14" s="96"/>
    </row>
    <row r="15" spans="1:256" ht="38.25" x14ac:dyDescent="0.25">
      <c r="A15" s="87" t="s">
        <v>8</v>
      </c>
      <c r="B15" s="103" t="s">
        <v>158</v>
      </c>
      <c r="C15" s="103" t="s">
        <v>159</v>
      </c>
      <c r="D15" s="97">
        <v>96990</v>
      </c>
      <c r="E15" s="98"/>
      <c r="F15" s="97"/>
      <c r="G15" s="98"/>
      <c r="H15" s="96" t="s">
        <v>160</v>
      </c>
      <c r="I15" s="87" t="s">
        <v>231</v>
      </c>
      <c r="J15" s="101"/>
      <c r="K15" s="96"/>
      <c r="L15" s="97"/>
      <c r="M15" s="98"/>
      <c r="N15" s="97"/>
      <c r="O15" s="98"/>
      <c r="P15" s="96"/>
      <c r="Q15" s="101"/>
      <c r="R15" s="101"/>
      <c r="S15" s="96"/>
      <c r="T15" s="97"/>
      <c r="U15" s="98"/>
      <c r="V15" s="97"/>
      <c r="W15" s="98"/>
      <c r="X15" s="96"/>
      <c r="Y15" s="101"/>
      <c r="Z15" s="101"/>
      <c r="AA15" s="96"/>
      <c r="AB15" s="97"/>
      <c r="AC15" s="98"/>
      <c r="AD15" s="97"/>
      <c r="AE15" s="98"/>
      <c r="AF15" s="96"/>
      <c r="AG15" s="101"/>
      <c r="AH15" s="101"/>
      <c r="AI15" s="96"/>
      <c r="AJ15" s="97"/>
      <c r="AK15" s="98"/>
      <c r="AL15" s="97"/>
      <c r="AM15" s="98"/>
      <c r="AN15" s="96"/>
      <c r="AO15" s="101"/>
      <c r="AP15" s="101"/>
      <c r="AQ15" s="96"/>
      <c r="AR15" s="97"/>
      <c r="AS15" s="98"/>
      <c r="AT15" s="97"/>
      <c r="AU15" s="98"/>
      <c r="AV15" s="96"/>
      <c r="AW15" s="101"/>
      <c r="AX15" s="101"/>
      <c r="AY15" s="96"/>
      <c r="AZ15" s="97"/>
      <c r="BA15" s="98"/>
      <c r="BB15" s="97"/>
      <c r="BC15" s="98"/>
      <c r="BD15" s="96"/>
      <c r="BE15" s="101"/>
      <c r="BF15" s="101"/>
      <c r="BG15" s="96"/>
      <c r="BH15" s="97"/>
      <c r="BI15" s="98"/>
      <c r="BJ15" s="97"/>
      <c r="BK15" s="98"/>
      <c r="BL15" s="96"/>
      <c r="BM15" s="101"/>
      <c r="BN15" s="101"/>
      <c r="BO15" s="96"/>
      <c r="BP15" s="97"/>
      <c r="BQ15" s="98"/>
      <c r="BR15" s="97"/>
      <c r="BS15" s="98"/>
      <c r="BT15" s="96"/>
      <c r="BU15" s="101"/>
      <c r="BV15" s="101"/>
      <c r="BW15" s="96"/>
      <c r="BX15" s="97"/>
      <c r="BY15" s="98"/>
      <c r="BZ15" s="97"/>
      <c r="CA15" s="98"/>
      <c r="CB15" s="96"/>
      <c r="CC15" s="101"/>
      <c r="CD15" s="101"/>
      <c r="CE15" s="96"/>
      <c r="CF15" s="97"/>
      <c r="CG15" s="98"/>
      <c r="CH15" s="97"/>
      <c r="CI15" s="98"/>
      <c r="CJ15" s="96"/>
      <c r="CK15" s="101"/>
      <c r="CL15" s="101"/>
      <c r="CM15" s="96"/>
      <c r="CN15" s="97"/>
      <c r="CO15" s="98"/>
      <c r="CP15" s="97"/>
      <c r="CQ15" s="98"/>
      <c r="CR15" s="96"/>
      <c r="CS15" s="101"/>
      <c r="CT15" s="101"/>
      <c r="CU15" s="96"/>
      <c r="CV15" s="97"/>
      <c r="CW15" s="98"/>
      <c r="CX15" s="97"/>
      <c r="CY15" s="98"/>
      <c r="CZ15" s="96"/>
      <c r="DA15" s="101"/>
      <c r="DB15" s="101"/>
      <c r="DC15" s="96"/>
      <c r="DD15" s="97"/>
      <c r="DE15" s="98"/>
      <c r="DF15" s="97"/>
      <c r="DG15" s="98"/>
      <c r="DH15" s="96"/>
      <c r="DI15" s="101"/>
      <c r="DJ15" s="101"/>
      <c r="DK15" s="96"/>
      <c r="DL15" s="97"/>
      <c r="DM15" s="98"/>
      <c r="DN15" s="97"/>
      <c r="DO15" s="98"/>
      <c r="DP15" s="96"/>
      <c r="DQ15" s="101"/>
      <c r="DR15" s="101"/>
      <c r="DS15" s="96"/>
      <c r="DT15" s="97"/>
      <c r="DU15" s="98"/>
      <c r="DV15" s="97"/>
      <c r="DW15" s="98"/>
      <c r="DX15" s="96"/>
      <c r="DY15" s="101"/>
      <c r="DZ15" s="101"/>
      <c r="EA15" s="96"/>
      <c r="EB15" s="97"/>
      <c r="EC15" s="98"/>
      <c r="ED15" s="97"/>
      <c r="EE15" s="98"/>
      <c r="EF15" s="96"/>
      <c r="EG15" s="101"/>
      <c r="EH15" s="101"/>
      <c r="EI15" s="96"/>
      <c r="EJ15" s="97"/>
      <c r="EK15" s="98"/>
      <c r="EL15" s="97"/>
      <c r="EM15" s="98"/>
      <c r="EN15" s="96"/>
      <c r="EO15" s="101"/>
      <c r="EP15" s="101"/>
      <c r="EQ15" s="96"/>
      <c r="ER15" s="97"/>
      <c r="ES15" s="98"/>
      <c r="ET15" s="97"/>
      <c r="EU15" s="98"/>
      <c r="EV15" s="96"/>
      <c r="EW15" s="101"/>
      <c r="EX15" s="101"/>
      <c r="EY15" s="96"/>
      <c r="EZ15" s="97"/>
      <c r="FA15" s="98"/>
      <c r="FB15" s="97"/>
      <c r="FC15" s="98"/>
      <c r="FD15" s="96"/>
      <c r="FE15" s="101"/>
      <c r="FF15" s="101"/>
      <c r="FG15" s="96"/>
      <c r="FH15" s="97"/>
      <c r="FI15" s="98"/>
      <c r="FJ15" s="97"/>
      <c r="FK15" s="98"/>
      <c r="FL15" s="96"/>
      <c r="FM15" s="101"/>
      <c r="FN15" s="101"/>
      <c r="FO15" s="96"/>
      <c r="FP15" s="97"/>
      <c r="FQ15" s="98"/>
      <c r="FR15" s="97"/>
      <c r="FS15" s="98"/>
      <c r="FT15" s="96"/>
      <c r="FU15" s="101"/>
      <c r="FV15" s="101"/>
      <c r="FW15" s="96"/>
      <c r="FX15" s="97"/>
      <c r="FY15" s="98"/>
      <c r="FZ15" s="97"/>
      <c r="GA15" s="98"/>
      <c r="GB15" s="96"/>
      <c r="GC15" s="101"/>
      <c r="GD15" s="101"/>
      <c r="GE15" s="96"/>
      <c r="GF15" s="97"/>
      <c r="GG15" s="98"/>
      <c r="GH15" s="97"/>
      <c r="GI15" s="98"/>
      <c r="GJ15" s="96"/>
      <c r="GK15" s="101"/>
      <c r="GL15" s="101"/>
      <c r="GM15" s="96"/>
      <c r="GN15" s="97"/>
      <c r="GO15" s="98"/>
      <c r="GP15" s="97"/>
      <c r="GQ15" s="98"/>
      <c r="GR15" s="96"/>
      <c r="GS15" s="101"/>
      <c r="GT15" s="101"/>
      <c r="GU15" s="96"/>
      <c r="GV15" s="97"/>
      <c r="GW15" s="98"/>
      <c r="GX15" s="97"/>
      <c r="GY15" s="98"/>
      <c r="GZ15" s="96"/>
      <c r="HA15" s="101"/>
      <c r="HB15" s="101"/>
      <c r="HC15" s="96"/>
      <c r="HD15" s="97"/>
      <c r="HE15" s="98"/>
      <c r="HF15" s="97"/>
      <c r="HG15" s="98"/>
      <c r="HH15" s="96"/>
      <c r="HI15" s="101"/>
      <c r="HJ15" s="101"/>
      <c r="HK15" s="96"/>
      <c r="HL15" s="97"/>
      <c r="HM15" s="98"/>
      <c r="HN15" s="97"/>
      <c r="HO15" s="98"/>
      <c r="HP15" s="96"/>
      <c r="HQ15" s="101"/>
      <c r="HR15" s="101"/>
      <c r="HS15" s="96"/>
      <c r="HT15" s="97"/>
      <c r="HU15" s="98"/>
      <c r="HV15" s="97"/>
      <c r="HW15" s="98"/>
      <c r="HX15" s="96"/>
      <c r="HY15" s="101"/>
      <c r="HZ15" s="101"/>
      <c r="IA15" s="96"/>
      <c r="IB15" s="97"/>
      <c r="IC15" s="98"/>
      <c r="ID15" s="97"/>
      <c r="IE15" s="98"/>
      <c r="IF15" s="96"/>
      <c r="IG15" s="101"/>
      <c r="IH15" s="101"/>
      <c r="II15" s="96"/>
      <c r="IJ15" s="97"/>
      <c r="IK15" s="98"/>
      <c r="IL15" s="97"/>
      <c r="IM15" s="98"/>
      <c r="IN15" s="96"/>
      <c r="IO15" s="101"/>
      <c r="IP15" s="101"/>
      <c r="IQ15" s="96"/>
      <c r="IR15" s="97"/>
      <c r="IS15" s="98"/>
      <c r="IT15" s="97"/>
      <c r="IU15" s="98"/>
      <c r="IV15" s="96"/>
    </row>
    <row r="16" spans="1:256" ht="38.25" x14ac:dyDescent="0.25">
      <c r="A16" s="87" t="s">
        <v>9</v>
      </c>
      <c r="B16" s="88" t="s">
        <v>10</v>
      </c>
      <c r="C16" s="92" t="s">
        <v>138</v>
      </c>
      <c r="D16" s="97"/>
      <c r="E16" s="98"/>
      <c r="F16" s="97">
        <v>96990</v>
      </c>
      <c r="G16" s="98"/>
      <c r="H16" s="96" t="s">
        <v>161</v>
      </c>
      <c r="I16" s="87"/>
      <c r="J16" s="101"/>
      <c r="K16" s="96"/>
      <c r="L16" s="97"/>
      <c r="M16" s="98"/>
      <c r="N16" s="97"/>
      <c r="O16" s="98"/>
      <c r="P16" s="96"/>
      <c r="Q16" s="101"/>
      <c r="R16" s="101"/>
      <c r="S16" s="96"/>
      <c r="T16" s="97"/>
      <c r="U16" s="98"/>
      <c r="V16" s="97"/>
      <c r="W16" s="98"/>
      <c r="X16" s="96"/>
      <c r="Y16" s="101"/>
      <c r="Z16" s="101"/>
      <c r="AA16" s="96"/>
      <c r="AB16" s="97"/>
      <c r="AC16" s="98"/>
      <c r="AD16" s="97"/>
      <c r="AE16" s="98"/>
      <c r="AF16" s="96"/>
      <c r="AG16" s="101"/>
      <c r="AH16" s="101"/>
      <c r="AI16" s="96"/>
      <c r="AJ16" s="97"/>
      <c r="AK16" s="98"/>
      <c r="AL16" s="97"/>
      <c r="AM16" s="98"/>
      <c r="AN16" s="96"/>
      <c r="AO16" s="101"/>
      <c r="AP16" s="101"/>
      <c r="AQ16" s="96"/>
      <c r="AR16" s="97"/>
      <c r="AS16" s="98"/>
      <c r="AT16" s="97"/>
      <c r="AU16" s="98"/>
      <c r="AV16" s="96"/>
      <c r="AW16" s="101"/>
      <c r="AX16" s="101"/>
      <c r="AY16" s="96"/>
      <c r="AZ16" s="97"/>
      <c r="BA16" s="98"/>
      <c r="BB16" s="97"/>
      <c r="BC16" s="98"/>
      <c r="BD16" s="96"/>
      <c r="BE16" s="101"/>
      <c r="BF16" s="101"/>
      <c r="BG16" s="96"/>
      <c r="BH16" s="97"/>
      <c r="BI16" s="98"/>
      <c r="BJ16" s="97"/>
      <c r="BK16" s="98"/>
      <c r="BL16" s="96"/>
      <c r="BM16" s="101"/>
      <c r="BN16" s="101"/>
      <c r="BO16" s="96"/>
      <c r="BP16" s="97"/>
      <c r="BQ16" s="98"/>
      <c r="BR16" s="97"/>
      <c r="BS16" s="98"/>
      <c r="BT16" s="96"/>
      <c r="BU16" s="101"/>
      <c r="BV16" s="101"/>
      <c r="BW16" s="96"/>
      <c r="BX16" s="97"/>
      <c r="BY16" s="98"/>
      <c r="BZ16" s="97"/>
      <c r="CA16" s="98"/>
      <c r="CB16" s="96"/>
      <c r="CC16" s="101"/>
      <c r="CD16" s="101"/>
      <c r="CE16" s="96"/>
      <c r="CF16" s="97"/>
      <c r="CG16" s="98"/>
      <c r="CH16" s="97"/>
      <c r="CI16" s="98"/>
      <c r="CJ16" s="96"/>
      <c r="CK16" s="101"/>
      <c r="CL16" s="101"/>
      <c r="CM16" s="96"/>
      <c r="CN16" s="97"/>
      <c r="CO16" s="98"/>
      <c r="CP16" s="97"/>
      <c r="CQ16" s="98"/>
      <c r="CR16" s="96"/>
      <c r="CS16" s="101"/>
      <c r="CT16" s="101"/>
      <c r="CU16" s="96"/>
      <c r="CV16" s="97"/>
      <c r="CW16" s="98"/>
      <c r="CX16" s="97"/>
      <c r="CY16" s="98"/>
      <c r="CZ16" s="96"/>
      <c r="DA16" s="101"/>
      <c r="DB16" s="101"/>
      <c r="DC16" s="96"/>
      <c r="DD16" s="97"/>
      <c r="DE16" s="98"/>
      <c r="DF16" s="97"/>
      <c r="DG16" s="98"/>
      <c r="DH16" s="96"/>
      <c r="DI16" s="101"/>
      <c r="DJ16" s="101"/>
      <c r="DK16" s="96"/>
      <c r="DL16" s="97"/>
      <c r="DM16" s="98"/>
      <c r="DN16" s="97"/>
      <c r="DO16" s="98"/>
      <c r="DP16" s="96"/>
      <c r="DQ16" s="101"/>
      <c r="DR16" s="101"/>
      <c r="DS16" s="96"/>
      <c r="DT16" s="97"/>
      <c r="DU16" s="98"/>
      <c r="DV16" s="97"/>
      <c r="DW16" s="98"/>
      <c r="DX16" s="96"/>
      <c r="DY16" s="101"/>
      <c r="DZ16" s="101"/>
      <c r="EA16" s="96"/>
      <c r="EB16" s="97"/>
      <c r="EC16" s="98"/>
      <c r="ED16" s="97"/>
      <c r="EE16" s="98"/>
      <c r="EF16" s="96"/>
      <c r="EG16" s="101"/>
      <c r="EH16" s="101"/>
      <c r="EI16" s="96"/>
      <c r="EJ16" s="97"/>
      <c r="EK16" s="98"/>
      <c r="EL16" s="97"/>
      <c r="EM16" s="98"/>
      <c r="EN16" s="96"/>
      <c r="EO16" s="101"/>
      <c r="EP16" s="101"/>
      <c r="EQ16" s="96"/>
      <c r="ER16" s="97"/>
      <c r="ES16" s="98"/>
      <c r="ET16" s="97"/>
      <c r="EU16" s="98"/>
      <c r="EV16" s="96"/>
      <c r="EW16" s="101"/>
      <c r="EX16" s="101"/>
      <c r="EY16" s="96"/>
      <c r="EZ16" s="97"/>
      <c r="FA16" s="98"/>
      <c r="FB16" s="97"/>
      <c r="FC16" s="98"/>
      <c r="FD16" s="96"/>
      <c r="FE16" s="101"/>
      <c r="FF16" s="101"/>
      <c r="FG16" s="96"/>
      <c r="FH16" s="97"/>
      <c r="FI16" s="98"/>
      <c r="FJ16" s="97"/>
      <c r="FK16" s="98"/>
      <c r="FL16" s="96"/>
      <c r="FM16" s="101"/>
      <c r="FN16" s="101"/>
      <c r="FO16" s="96"/>
      <c r="FP16" s="97"/>
      <c r="FQ16" s="98"/>
      <c r="FR16" s="97"/>
      <c r="FS16" s="98"/>
      <c r="FT16" s="96"/>
      <c r="FU16" s="101"/>
      <c r="FV16" s="101"/>
      <c r="FW16" s="96"/>
      <c r="FX16" s="97"/>
      <c r="FY16" s="98"/>
      <c r="FZ16" s="97"/>
      <c r="GA16" s="98"/>
      <c r="GB16" s="96"/>
      <c r="GC16" s="101"/>
      <c r="GD16" s="101"/>
      <c r="GE16" s="96"/>
      <c r="GF16" s="97"/>
      <c r="GG16" s="98"/>
      <c r="GH16" s="97"/>
      <c r="GI16" s="98"/>
      <c r="GJ16" s="96"/>
      <c r="GK16" s="101"/>
      <c r="GL16" s="101"/>
      <c r="GM16" s="96"/>
      <c r="GN16" s="97"/>
      <c r="GO16" s="98"/>
      <c r="GP16" s="97"/>
      <c r="GQ16" s="98"/>
      <c r="GR16" s="96"/>
      <c r="GS16" s="101"/>
      <c r="GT16" s="101"/>
      <c r="GU16" s="96"/>
      <c r="GV16" s="97"/>
      <c r="GW16" s="98"/>
      <c r="GX16" s="97"/>
      <c r="GY16" s="98"/>
      <c r="GZ16" s="96"/>
      <c r="HA16" s="101"/>
      <c r="HB16" s="101"/>
      <c r="HC16" s="96"/>
      <c r="HD16" s="97"/>
      <c r="HE16" s="98"/>
      <c r="HF16" s="97"/>
      <c r="HG16" s="98"/>
      <c r="HH16" s="96"/>
      <c r="HI16" s="101"/>
      <c r="HJ16" s="101"/>
      <c r="HK16" s="96"/>
      <c r="HL16" s="97"/>
      <c r="HM16" s="98"/>
      <c r="HN16" s="97"/>
      <c r="HO16" s="98"/>
      <c r="HP16" s="96"/>
      <c r="HQ16" s="101"/>
      <c r="HR16" s="101"/>
      <c r="HS16" s="96"/>
      <c r="HT16" s="97"/>
      <c r="HU16" s="98"/>
      <c r="HV16" s="97"/>
      <c r="HW16" s="98"/>
      <c r="HX16" s="96"/>
      <c r="HY16" s="101"/>
      <c r="HZ16" s="101"/>
      <c r="IA16" s="96"/>
      <c r="IB16" s="97"/>
      <c r="IC16" s="98"/>
      <c r="ID16" s="97"/>
      <c r="IE16" s="98"/>
      <c r="IF16" s="96"/>
      <c r="IG16" s="101"/>
      <c r="IH16" s="101"/>
      <c r="II16" s="96"/>
      <c r="IJ16" s="97"/>
      <c r="IK16" s="98"/>
      <c r="IL16" s="97"/>
      <c r="IM16" s="98"/>
      <c r="IN16" s="96"/>
      <c r="IO16" s="101"/>
      <c r="IP16" s="101"/>
      <c r="IQ16" s="96"/>
      <c r="IR16" s="97"/>
      <c r="IS16" s="98"/>
      <c r="IT16" s="97"/>
      <c r="IU16" s="98"/>
      <c r="IV16" s="96"/>
    </row>
    <row r="17" spans="1:256" ht="38.25" x14ac:dyDescent="0.25">
      <c r="A17" s="87" t="s">
        <v>8</v>
      </c>
      <c r="B17" s="88" t="s">
        <v>162</v>
      </c>
      <c r="C17" s="92" t="s">
        <v>163</v>
      </c>
      <c r="D17" s="97"/>
      <c r="E17" s="98">
        <v>7500</v>
      </c>
      <c r="F17" s="97"/>
      <c r="G17" s="98">
        <v>7500</v>
      </c>
      <c r="H17" s="96" t="s">
        <v>164</v>
      </c>
      <c r="I17" s="87" t="s">
        <v>233</v>
      </c>
      <c r="J17" s="101"/>
      <c r="K17" s="96"/>
      <c r="L17" s="97"/>
      <c r="M17" s="98"/>
      <c r="N17" s="97"/>
      <c r="O17" s="98"/>
      <c r="P17" s="96"/>
      <c r="Q17" s="101"/>
      <c r="R17" s="101"/>
      <c r="S17" s="96"/>
      <c r="T17" s="97"/>
      <c r="U17" s="98"/>
      <c r="V17" s="97"/>
      <c r="W17" s="98"/>
      <c r="X17" s="96"/>
      <c r="Y17" s="101"/>
      <c r="Z17" s="101"/>
      <c r="AA17" s="96"/>
      <c r="AB17" s="97"/>
      <c r="AC17" s="98"/>
      <c r="AD17" s="97"/>
      <c r="AE17" s="98"/>
      <c r="AF17" s="96"/>
      <c r="AG17" s="101"/>
      <c r="AH17" s="101"/>
      <c r="AI17" s="96"/>
      <c r="AJ17" s="97"/>
      <c r="AK17" s="98"/>
      <c r="AL17" s="97"/>
      <c r="AM17" s="98"/>
      <c r="AN17" s="96"/>
      <c r="AO17" s="101"/>
      <c r="AP17" s="101"/>
      <c r="AQ17" s="96"/>
      <c r="AR17" s="97"/>
      <c r="AS17" s="98"/>
      <c r="AT17" s="97"/>
      <c r="AU17" s="98"/>
      <c r="AV17" s="96"/>
      <c r="AW17" s="101"/>
      <c r="AX17" s="101"/>
      <c r="AY17" s="96"/>
      <c r="AZ17" s="97"/>
      <c r="BA17" s="98"/>
      <c r="BB17" s="97"/>
      <c r="BC17" s="98"/>
      <c r="BD17" s="96"/>
      <c r="BE17" s="101"/>
      <c r="BF17" s="101"/>
      <c r="BG17" s="96"/>
      <c r="BH17" s="97"/>
      <c r="BI17" s="98"/>
      <c r="BJ17" s="97"/>
      <c r="BK17" s="98"/>
      <c r="BL17" s="96"/>
      <c r="BM17" s="101"/>
      <c r="BN17" s="101"/>
      <c r="BO17" s="96"/>
      <c r="BP17" s="97"/>
      <c r="BQ17" s="98"/>
      <c r="BR17" s="97"/>
      <c r="BS17" s="98"/>
      <c r="BT17" s="96"/>
      <c r="BU17" s="101"/>
      <c r="BV17" s="101"/>
      <c r="BW17" s="96"/>
      <c r="BX17" s="97"/>
      <c r="BY17" s="98"/>
      <c r="BZ17" s="97"/>
      <c r="CA17" s="98"/>
      <c r="CB17" s="96"/>
      <c r="CC17" s="101"/>
      <c r="CD17" s="101"/>
      <c r="CE17" s="96"/>
      <c r="CF17" s="97"/>
      <c r="CG17" s="98"/>
      <c r="CH17" s="97"/>
      <c r="CI17" s="98"/>
      <c r="CJ17" s="96"/>
      <c r="CK17" s="101"/>
      <c r="CL17" s="101"/>
      <c r="CM17" s="96"/>
      <c r="CN17" s="97"/>
      <c r="CO17" s="98"/>
      <c r="CP17" s="97"/>
      <c r="CQ17" s="98"/>
      <c r="CR17" s="96"/>
      <c r="CS17" s="101"/>
      <c r="CT17" s="101"/>
      <c r="CU17" s="96"/>
      <c r="CV17" s="97"/>
      <c r="CW17" s="98"/>
      <c r="CX17" s="97"/>
      <c r="CY17" s="98"/>
      <c r="CZ17" s="96"/>
      <c r="DA17" s="101"/>
      <c r="DB17" s="101"/>
      <c r="DC17" s="96"/>
      <c r="DD17" s="97"/>
      <c r="DE17" s="98"/>
      <c r="DF17" s="97"/>
      <c r="DG17" s="98"/>
      <c r="DH17" s="96"/>
      <c r="DI17" s="101"/>
      <c r="DJ17" s="101"/>
      <c r="DK17" s="96"/>
      <c r="DL17" s="97"/>
      <c r="DM17" s="98"/>
      <c r="DN17" s="97"/>
      <c r="DO17" s="98"/>
      <c r="DP17" s="96"/>
      <c r="DQ17" s="101"/>
      <c r="DR17" s="101"/>
      <c r="DS17" s="96"/>
      <c r="DT17" s="97"/>
      <c r="DU17" s="98"/>
      <c r="DV17" s="97"/>
      <c r="DW17" s="98"/>
      <c r="DX17" s="96"/>
      <c r="DY17" s="101"/>
      <c r="DZ17" s="101"/>
      <c r="EA17" s="96"/>
      <c r="EB17" s="97"/>
      <c r="EC17" s="98"/>
      <c r="ED17" s="97"/>
      <c r="EE17" s="98"/>
      <c r="EF17" s="96"/>
      <c r="EG17" s="101"/>
      <c r="EH17" s="101"/>
      <c r="EI17" s="96"/>
      <c r="EJ17" s="97"/>
      <c r="EK17" s="98"/>
      <c r="EL17" s="97"/>
      <c r="EM17" s="98"/>
      <c r="EN17" s="96"/>
      <c r="EO17" s="101"/>
      <c r="EP17" s="101"/>
      <c r="EQ17" s="96"/>
      <c r="ER17" s="97"/>
      <c r="ES17" s="98"/>
      <c r="ET17" s="97"/>
      <c r="EU17" s="98"/>
      <c r="EV17" s="96"/>
      <c r="EW17" s="101"/>
      <c r="EX17" s="101"/>
      <c r="EY17" s="96"/>
      <c r="EZ17" s="97"/>
      <c r="FA17" s="98"/>
      <c r="FB17" s="97"/>
      <c r="FC17" s="98"/>
      <c r="FD17" s="96"/>
      <c r="FE17" s="101"/>
      <c r="FF17" s="101"/>
      <c r="FG17" s="96"/>
      <c r="FH17" s="97"/>
      <c r="FI17" s="98"/>
      <c r="FJ17" s="97"/>
      <c r="FK17" s="98"/>
      <c r="FL17" s="96"/>
      <c r="FM17" s="101"/>
      <c r="FN17" s="101"/>
      <c r="FO17" s="96"/>
      <c r="FP17" s="97"/>
      <c r="FQ17" s="98"/>
      <c r="FR17" s="97"/>
      <c r="FS17" s="98"/>
      <c r="FT17" s="96"/>
      <c r="FU17" s="101"/>
      <c r="FV17" s="101"/>
      <c r="FW17" s="96"/>
      <c r="FX17" s="97"/>
      <c r="FY17" s="98"/>
      <c r="FZ17" s="97"/>
      <c r="GA17" s="98"/>
      <c r="GB17" s="96"/>
      <c r="GC17" s="101"/>
      <c r="GD17" s="101"/>
      <c r="GE17" s="96"/>
      <c r="GF17" s="97"/>
      <c r="GG17" s="98"/>
      <c r="GH17" s="97"/>
      <c r="GI17" s="98"/>
      <c r="GJ17" s="96"/>
      <c r="GK17" s="101"/>
      <c r="GL17" s="101"/>
      <c r="GM17" s="96"/>
      <c r="GN17" s="97"/>
      <c r="GO17" s="98"/>
      <c r="GP17" s="97"/>
      <c r="GQ17" s="98"/>
      <c r="GR17" s="96"/>
      <c r="GS17" s="101"/>
      <c r="GT17" s="101"/>
      <c r="GU17" s="96"/>
      <c r="GV17" s="97"/>
      <c r="GW17" s="98"/>
      <c r="GX17" s="97"/>
      <c r="GY17" s="98"/>
      <c r="GZ17" s="96"/>
      <c r="HA17" s="101"/>
      <c r="HB17" s="101"/>
      <c r="HC17" s="96"/>
      <c r="HD17" s="97"/>
      <c r="HE17" s="98"/>
      <c r="HF17" s="97"/>
      <c r="HG17" s="98"/>
      <c r="HH17" s="96"/>
      <c r="HI17" s="101"/>
      <c r="HJ17" s="101"/>
      <c r="HK17" s="96"/>
      <c r="HL17" s="97"/>
      <c r="HM17" s="98"/>
      <c r="HN17" s="97"/>
      <c r="HO17" s="98"/>
      <c r="HP17" s="96"/>
      <c r="HQ17" s="101"/>
      <c r="HR17" s="101"/>
      <c r="HS17" s="96"/>
      <c r="HT17" s="97"/>
      <c r="HU17" s="98"/>
      <c r="HV17" s="97"/>
      <c r="HW17" s="98"/>
      <c r="HX17" s="96"/>
      <c r="HY17" s="101"/>
      <c r="HZ17" s="101"/>
      <c r="IA17" s="96"/>
      <c r="IB17" s="97"/>
      <c r="IC17" s="98"/>
      <c r="ID17" s="97"/>
      <c r="IE17" s="98"/>
      <c r="IF17" s="96"/>
      <c r="IG17" s="101"/>
      <c r="IH17" s="101"/>
      <c r="II17" s="96"/>
      <c r="IJ17" s="97"/>
      <c r="IK17" s="98"/>
      <c r="IL17" s="97"/>
      <c r="IM17" s="98"/>
      <c r="IN17" s="96"/>
      <c r="IO17" s="101"/>
      <c r="IP17" s="101"/>
      <c r="IQ17" s="96"/>
      <c r="IR17" s="97"/>
      <c r="IS17" s="98"/>
      <c r="IT17" s="97"/>
      <c r="IU17" s="98"/>
      <c r="IV17" s="96"/>
    </row>
    <row r="18" spans="1:256" ht="25.5" x14ac:dyDescent="0.25">
      <c r="A18" s="87" t="s">
        <v>9</v>
      </c>
      <c r="B18" s="88" t="s">
        <v>10</v>
      </c>
      <c r="C18" s="92" t="s">
        <v>138</v>
      </c>
      <c r="D18" s="97"/>
      <c r="E18" s="98"/>
      <c r="F18" s="97"/>
      <c r="G18" s="98"/>
      <c r="H18" s="96" t="s">
        <v>165</v>
      </c>
      <c r="I18" s="87"/>
      <c r="J18" s="101"/>
      <c r="K18" s="96"/>
      <c r="L18" s="97"/>
      <c r="M18" s="98"/>
      <c r="N18" s="97"/>
      <c r="O18" s="98"/>
      <c r="P18" s="96"/>
      <c r="Q18" s="101"/>
      <c r="R18" s="101"/>
      <c r="S18" s="96"/>
      <c r="T18" s="97"/>
      <c r="U18" s="98"/>
      <c r="V18" s="97"/>
      <c r="W18" s="98"/>
      <c r="X18" s="96"/>
      <c r="Y18" s="101"/>
      <c r="Z18" s="101"/>
      <c r="AA18" s="96"/>
      <c r="AB18" s="97"/>
      <c r="AC18" s="98"/>
      <c r="AD18" s="97"/>
      <c r="AE18" s="98"/>
      <c r="AF18" s="96"/>
      <c r="AG18" s="101"/>
      <c r="AH18" s="101"/>
      <c r="AI18" s="96"/>
      <c r="AJ18" s="97"/>
      <c r="AK18" s="98"/>
      <c r="AL18" s="97"/>
      <c r="AM18" s="98"/>
      <c r="AN18" s="96"/>
      <c r="AO18" s="101"/>
      <c r="AP18" s="101"/>
      <c r="AQ18" s="96"/>
      <c r="AR18" s="97"/>
      <c r="AS18" s="98"/>
      <c r="AT18" s="97"/>
      <c r="AU18" s="98"/>
      <c r="AV18" s="96"/>
      <c r="AW18" s="101"/>
      <c r="AX18" s="101"/>
      <c r="AY18" s="96"/>
      <c r="AZ18" s="97"/>
      <c r="BA18" s="98"/>
      <c r="BB18" s="97"/>
      <c r="BC18" s="98"/>
      <c r="BD18" s="96"/>
      <c r="BE18" s="101"/>
      <c r="BF18" s="101"/>
      <c r="BG18" s="96"/>
      <c r="BH18" s="97"/>
      <c r="BI18" s="98"/>
      <c r="BJ18" s="97"/>
      <c r="BK18" s="98"/>
      <c r="BL18" s="96"/>
      <c r="BM18" s="101"/>
      <c r="BN18" s="101"/>
      <c r="BO18" s="96"/>
      <c r="BP18" s="97"/>
      <c r="BQ18" s="98"/>
      <c r="BR18" s="97"/>
      <c r="BS18" s="98"/>
      <c r="BT18" s="96"/>
      <c r="BU18" s="101"/>
      <c r="BV18" s="101"/>
      <c r="BW18" s="96"/>
      <c r="BX18" s="97"/>
      <c r="BY18" s="98"/>
      <c r="BZ18" s="97"/>
      <c r="CA18" s="98"/>
      <c r="CB18" s="96"/>
      <c r="CC18" s="101"/>
      <c r="CD18" s="101"/>
      <c r="CE18" s="96"/>
      <c r="CF18" s="97"/>
      <c r="CG18" s="98"/>
      <c r="CH18" s="97"/>
      <c r="CI18" s="98"/>
      <c r="CJ18" s="96"/>
      <c r="CK18" s="101"/>
      <c r="CL18" s="101"/>
      <c r="CM18" s="96"/>
      <c r="CN18" s="97"/>
      <c r="CO18" s="98"/>
      <c r="CP18" s="97"/>
      <c r="CQ18" s="98"/>
      <c r="CR18" s="96"/>
      <c r="CS18" s="101"/>
      <c r="CT18" s="101"/>
      <c r="CU18" s="96"/>
      <c r="CV18" s="97"/>
      <c r="CW18" s="98"/>
      <c r="CX18" s="97"/>
      <c r="CY18" s="98"/>
      <c r="CZ18" s="96"/>
      <c r="DA18" s="101"/>
      <c r="DB18" s="101"/>
      <c r="DC18" s="96"/>
      <c r="DD18" s="97"/>
      <c r="DE18" s="98"/>
      <c r="DF18" s="97"/>
      <c r="DG18" s="98"/>
      <c r="DH18" s="96"/>
      <c r="DI18" s="101"/>
      <c r="DJ18" s="101"/>
      <c r="DK18" s="96"/>
      <c r="DL18" s="97"/>
      <c r="DM18" s="98"/>
      <c r="DN18" s="97"/>
      <c r="DO18" s="98"/>
      <c r="DP18" s="96"/>
      <c r="DQ18" s="101"/>
      <c r="DR18" s="101"/>
      <c r="DS18" s="96"/>
      <c r="DT18" s="97"/>
      <c r="DU18" s="98"/>
      <c r="DV18" s="97"/>
      <c r="DW18" s="98"/>
      <c r="DX18" s="96"/>
      <c r="DY18" s="101"/>
      <c r="DZ18" s="101"/>
      <c r="EA18" s="96"/>
      <c r="EB18" s="97"/>
      <c r="EC18" s="98"/>
      <c r="ED18" s="97"/>
      <c r="EE18" s="98"/>
      <c r="EF18" s="96"/>
      <c r="EG18" s="101"/>
      <c r="EH18" s="101"/>
      <c r="EI18" s="96"/>
      <c r="EJ18" s="97"/>
      <c r="EK18" s="98"/>
      <c r="EL18" s="97"/>
      <c r="EM18" s="98"/>
      <c r="EN18" s="96"/>
      <c r="EO18" s="101"/>
      <c r="EP18" s="101"/>
      <c r="EQ18" s="96"/>
      <c r="ER18" s="97"/>
      <c r="ES18" s="98"/>
      <c r="ET18" s="97"/>
      <c r="EU18" s="98"/>
      <c r="EV18" s="96"/>
      <c r="EW18" s="101"/>
      <c r="EX18" s="101"/>
      <c r="EY18" s="96"/>
      <c r="EZ18" s="97"/>
      <c r="FA18" s="98"/>
      <c r="FB18" s="97"/>
      <c r="FC18" s="98"/>
      <c r="FD18" s="96"/>
      <c r="FE18" s="101"/>
      <c r="FF18" s="101"/>
      <c r="FG18" s="96"/>
      <c r="FH18" s="97"/>
      <c r="FI18" s="98"/>
      <c r="FJ18" s="97"/>
      <c r="FK18" s="98"/>
      <c r="FL18" s="96"/>
      <c r="FM18" s="101"/>
      <c r="FN18" s="101"/>
      <c r="FO18" s="96"/>
      <c r="FP18" s="97"/>
      <c r="FQ18" s="98"/>
      <c r="FR18" s="97"/>
      <c r="FS18" s="98"/>
      <c r="FT18" s="96"/>
      <c r="FU18" s="101"/>
      <c r="FV18" s="101"/>
      <c r="FW18" s="96"/>
      <c r="FX18" s="97"/>
      <c r="FY18" s="98"/>
      <c r="FZ18" s="97"/>
      <c r="GA18" s="98"/>
      <c r="GB18" s="96"/>
      <c r="GC18" s="101"/>
      <c r="GD18" s="101"/>
      <c r="GE18" s="96"/>
      <c r="GF18" s="97"/>
      <c r="GG18" s="98"/>
      <c r="GH18" s="97"/>
      <c r="GI18" s="98"/>
      <c r="GJ18" s="96"/>
      <c r="GK18" s="101"/>
      <c r="GL18" s="101"/>
      <c r="GM18" s="96"/>
      <c r="GN18" s="97"/>
      <c r="GO18" s="98"/>
      <c r="GP18" s="97"/>
      <c r="GQ18" s="98"/>
      <c r="GR18" s="96"/>
      <c r="GS18" s="101"/>
      <c r="GT18" s="101"/>
      <c r="GU18" s="96"/>
      <c r="GV18" s="97"/>
      <c r="GW18" s="98"/>
      <c r="GX18" s="97"/>
      <c r="GY18" s="98"/>
      <c r="GZ18" s="96"/>
      <c r="HA18" s="101"/>
      <c r="HB18" s="101"/>
      <c r="HC18" s="96"/>
      <c r="HD18" s="97"/>
      <c r="HE18" s="98"/>
      <c r="HF18" s="97"/>
      <c r="HG18" s="98"/>
      <c r="HH18" s="96"/>
      <c r="HI18" s="101"/>
      <c r="HJ18" s="101"/>
      <c r="HK18" s="96"/>
      <c r="HL18" s="97"/>
      <c r="HM18" s="98"/>
      <c r="HN18" s="97"/>
      <c r="HO18" s="98"/>
      <c r="HP18" s="96"/>
      <c r="HQ18" s="101"/>
      <c r="HR18" s="101"/>
      <c r="HS18" s="96"/>
      <c r="HT18" s="97"/>
      <c r="HU18" s="98"/>
      <c r="HV18" s="97"/>
      <c r="HW18" s="98"/>
      <c r="HX18" s="96"/>
      <c r="HY18" s="101"/>
      <c r="HZ18" s="101"/>
      <c r="IA18" s="96"/>
      <c r="IB18" s="97"/>
      <c r="IC18" s="98"/>
      <c r="ID18" s="97"/>
      <c r="IE18" s="98"/>
      <c r="IF18" s="96"/>
      <c r="IG18" s="101"/>
      <c r="IH18" s="101"/>
      <c r="II18" s="96"/>
      <c r="IJ18" s="97"/>
      <c r="IK18" s="98"/>
      <c r="IL18" s="97"/>
      <c r="IM18" s="98"/>
      <c r="IN18" s="96"/>
      <c r="IO18" s="101"/>
      <c r="IP18" s="101"/>
      <c r="IQ18" s="96"/>
      <c r="IR18" s="97"/>
      <c r="IS18" s="98"/>
      <c r="IT18" s="97"/>
      <c r="IU18" s="98"/>
      <c r="IV18" s="96"/>
    </row>
    <row r="19" spans="1:256" x14ac:dyDescent="0.25">
      <c r="A19" s="87" t="s">
        <v>8</v>
      </c>
      <c r="B19" s="88" t="s">
        <v>166</v>
      </c>
      <c r="C19" s="92" t="s">
        <v>167</v>
      </c>
      <c r="D19" s="97">
        <v>99.66</v>
      </c>
      <c r="E19" s="98"/>
      <c r="F19" s="97"/>
      <c r="G19" s="98"/>
      <c r="H19" s="96" t="s">
        <v>168</v>
      </c>
      <c r="I19" s="87"/>
      <c r="J19" s="101"/>
      <c r="K19" s="96"/>
      <c r="L19" s="97"/>
      <c r="M19" s="98"/>
      <c r="N19" s="97"/>
      <c r="O19" s="98"/>
      <c r="P19" s="96"/>
      <c r="Q19" s="101"/>
      <c r="R19" s="101"/>
      <c r="S19" s="96"/>
      <c r="T19" s="97"/>
      <c r="U19" s="98"/>
      <c r="V19" s="97"/>
      <c r="W19" s="98"/>
      <c r="X19" s="96"/>
      <c r="Y19" s="101"/>
      <c r="Z19" s="101"/>
      <c r="AA19" s="96"/>
      <c r="AB19" s="97"/>
      <c r="AC19" s="98"/>
      <c r="AD19" s="97"/>
      <c r="AE19" s="98"/>
      <c r="AF19" s="96"/>
      <c r="AG19" s="101"/>
      <c r="AH19" s="101"/>
      <c r="AI19" s="96"/>
      <c r="AJ19" s="97"/>
      <c r="AK19" s="98"/>
      <c r="AL19" s="97"/>
      <c r="AM19" s="98"/>
      <c r="AN19" s="96"/>
      <c r="AO19" s="101"/>
      <c r="AP19" s="101"/>
      <c r="AQ19" s="96"/>
      <c r="AR19" s="97"/>
      <c r="AS19" s="98"/>
      <c r="AT19" s="97"/>
      <c r="AU19" s="98"/>
      <c r="AV19" s="96"/>
      <c r="AW19" s="101"/>
      <c r="AX19" s="101"/>
      <c r="AY19" s="96"/>
      <c r="AZ19" s="97"/>
      <c r="BA19" s="98"/>
      <c r="BB19" s="97"/>
      <c r="BC19" s="98"/>
      <c r="BD19" s="96"/>
      <c r="BE19" s="101"/>
      <c r="BF19" s="101"/>
      <c r="BG19" s="96"/>
      <c r="BH19" s="97"/>
      <c r="BI19" s="98"/>
      <c r="BJ19" s="97"/>
      <c r="BK19" s="98"/>
      <c r="BL19" s="96"/>
      <c r="BM19" s="101"/>
      <c r="BN19" s="101"/>
      <c r="BO19" s="96"/>
      <c r="BP19" s="97"/>
      <c r="BQ19" s="98"/>
      <c r="BR19" s="97"/>
      <c r="BS19" s="98"/>
      <c r="BT19" s="96"/>
      <c r="BU19" s="101"/>
      <c r="BV19" s="101"/>
      <c r="BW19" s="96"/>
      <c r="BX19" s="97"/>
      <c r="BY19" s="98"/>
      <c r="BZ19" s="97"/>
      <c r="CA19" s="98"/>
      <c r="CB19" s="96"/>
      <c r="CC19" s="101"/>
      <c r="CD19" s="101"/>
      <c r="CE19" s="96"/>
      <c r="CF19" s="97"/>
      <c r="CG19" s="98"/>
      <c r="CH19" s="97"/>
      <c r="CI19" s="98"/>
      <c r="CJ19" s="96"/>
      <c r="CK19" s="101"/>
      <c r="CL19" s="101"/>
      <c r="CM19" s="96"/>
      <c r="CN19" s="97"/>
      <c r="CO19" s="98"/>
      <c r="CP19" s="97"/>
      <c r="CQ19" s="98"/>
      <c r="CR19" s="96"/>
      <c r="CS19" s="101"/>
      <c r="CT19" s="101"/>
      <c r="CU19" s="96"/>
      <c r="CV19" s="97"/>
      <c r="CW19" s="98"/>
      <c r="CX19" s="97"/>
      <c r="CY19" s="98"/>
      <c r="CZ19" s="96"/>
      <c r="DA19" s="101"/>
      <c r="DB19" s="101"/>
      <c r="DC19" s="96"/>
      <c r="DD19" s="97"/>
      <c r="DE19" s="98"/>
      <c r="DF19" s="97"/>
      <c r="DG19" s="98"/>
      <c r="DH19" s="96"/>
      <c r="DI19" s="101"/>
      <c r="DJ19" s="101"/>
      <c r="DK19" s="96"/>
      <c r="DL19" s="97"/>
      <c r="DM19" s="98"/>
      <c r="DN19" s="97"/>
      <c r="DO19" s="98"/>
      <c r="DP19" s="96"/>
      <c r="DQ19" s="101"/>
      <c r="DR19" s="101"/>
      <c r="DS19" s="96"/>
      <c r="DT19" s="97"/>
      <c r="DU19" s="98"/>
      <c r="DV19" s="97"/>
      <c r="DW19" s="98"/>
      <c r="DX19" s="96"/>
      <c r="DY19" s="101"/>
      <c r="DZ19" s="101"/>
      <c r="EA19" s="96"/>
      <c r="EB19" s="97"/>
      <c r="EC19" s="98"/>
      <c r="ED19" s="97"/>
      <c r="EE19" s="98"/>
      <c r="EF19" s="96"/>
      <c r="EG19" s="101"/>
      <c r="EH19" s="101"/>
      <c r="EI19" s="96"/>
      <c r="EJ19" s="97"/>
      <c r="EK19" s="98"/>
      <c r="EL19" s="97"/>
      <c r="EM19" s="98"/>
      <c r="EN19" s="96"/>
      <c r="EO19" s="101"/>
      <c r="EP19" s="101"/>
      <c r="EQ19" s="96"/>
      <c r="ER19" s="97"/>
      <c r="ES19" s="98"/>
      <c r="ET19" s="97"/>
      <c r="EU19" s="98"/>
      <c r="EV19" s="96"/>
      <c r="EW19" s="101"/>
      <c r="EX19" s="101"/>
      <c r="EY19" s="96"/>
      <c r="EZ19" s="97"/>
      <c r="FA19" s="98"/>
      <c r="FB19" s="97"/>
      <c r="FC19" s="98"/>
      <c r="FD19" s="96"/>
      <c r="FE19" s="101"/>
      <c r="FF19" s="101"/>
      <c r="FG19" s="96"/>
      <c r="FH19" s="97"/>
      <c r="FI19" s="98"/>
      <c r="FJ19" s="97"/>
      <c r="FK19" s="98"/>
      <c r="FL19" s="96"/>
      <c r="FM19" s="101"/>
      <c r="FN19" s="101"/>
      <c r="FO19" s="96"/>
      <c r="FP19" s="97"/>
      <c r="FQ19" s="98"/>
      <c r="FR19" s="97"/>
      <c r="FS19" s="98"/>
      <c r="FT19" s="96"/>
      <c r="FU19" s="101"/>
      <c r="FV19" s="101"/>
      <c r="FW19" s="96"/>
      <c r="FX19" s="97"/>
      <c r="FY19" s="98"/>
      <c r="FZ19" s="97"/>
      <c r="GA19" s="98"/>
      <c r="GB19" s="96"/>
      <c r="GC19" s="101"/>
      <c r="GD19" s="101"/>
      <c r="GE19" s="96"/>
      <c r="GF19" s="97"/>
      <c r="GG19" s="98"/>
      <c r="GH19" s="97"/>
      <c r="GI19" s="98"/>
      <c r="GJ19" s="96"/>
      <c r="GK19" s="101"/>
      <c r="GL19" s="101"/>
      <c r="GM19" s="96"/>
      <c r="GN19" s="97"/>
      <c r="GO19" s="98"/>
      <c r="GP19" s="97"/>
      <c r="GQ19" s="98"/>
      <c r="GR19" s="96"/>
      <c r="GS19" s="101"/>
      <c r="GT19" s="101"/>
      <c r="GU19" s="96"/>
      <c r="GV19" s="97"/>
      <c r="GW19" s="98"/>
      <c r="GX19" s="97"/>
      <c r="GY19" s="98"/>
      <c r="GZ19" s="96"/>
      <c r="HA19" s="101"/>
      <c r="HB19" s="101"/>
      <c r="HC19" s="96"/>
      <c r="HD19" s="97"/>
      <c r="HE19" s="98"/>
      <c r="HF19" s="97"/>
      <c r="HG19" s="98"/>
      <c r="HH19" s="96"/>
      <c r="HI19" s="101"/>
      <c r="HJ19" s="101"/>
      <c r="HK19" s="96"/>
      <c r="HL19" s="97"/>
      <c r="HM19" s="98"/>
      <c r="HN19" s="97"/>
      <c r="HO19" s="98"/>
      <c r="HP19" s="96"/>
      <c r="HQ19" s="101"/>
      <c r="HR19" s="101"/>
      <c r="HS19" s="96"/>
      <c r="HT19" s="97"/>
      <c r="HU19" s="98"/>
      <c r="HV19" s="97"/>
      <c r="HW19" s="98"/>
      <c r="HX19" s="96"/>
      <c r="HY19" s="101"/>
      <c r="HZ19" s="101"/>
      <c r="IA19" s="96"/>
      <c r="IB19" s="97"/>
      <c r="IC19" s="98"/>
      <c r="ID19" s="97"/>
      <c r="IE19" s="98"/>
      <c r="IF19" s="96"/>
      <c r="IG19" s="101"/>
      <c r="IH19" s="101"/>
      <c r="II19" s="96"/>
      <c r="IJ19" s="97"/>
      <c r="IK19" s="98"/>
      <c r="IL19" s="97"/>
      <c r="IM19" s="98"/>
      <c r="IN19" s="96"/>
      <c r="IO19" s="101"/>
      <c r="IP19" s="101"/>
      <c r="IQ19" s="96"/>
      <c r="IR19" s="97"/>
      <c r="IS19" s="98"/>
      <c r="IT19" s="97"/>
      <c r="IU19" s="98"/>
      <c r="IV19" s="96"/>
    </row>
    <row r="20" spans="1:256" ht="25.5" x14ac:dyDescent="0.25">
      <c r="A20" s="87" t="s">
        <v>9</v>
      </c>
      <c r="B20" s="88" t="s">
        <v>10</v>
      </c>
      <c r="C20" s="92" t="s">
        <v>138</v>
      </c>
      <c r="D20" s="97"/>
      <c r="E20" s="98"/>
      <c r="F20" s="97">
        <v>99.66</v>
      </c>
      <c r="G20" s="98"/>
      <c r="H20" s="96" t="s">
        <v>169</v>
      </c>
      <c r="I20" s="87"/>
      <c r="J20" s="101"/>
      <c r="K20" s="96"/>
      <c r="L20" s="97"/>
      <c r="M20" s="98"/>
      <c r="N20" s="97"/>
      <c r="O20" s="98"/>
      <c r="P20" s="96"/>
      <c r="Q20" s="101"/>
      <c r="R20" s="101"/>
      <c r="S20" s="96"/>
      <c r="T20" s="97"/>
      <c r="U20" s="98"/>
      <c r="V20" s="97"/>
      <c r="W20" s="98"/>
      <c r="X20" s="96"/>
      <c r="Y20" s="101"/>
      <c r="Z20" s="101"/>
      <c r="AA20" s="96"/>
      <c r="AB20" s="97"/>
      <c r="AC20" s="98"/>
      <c r="AD20" s="97"/>
      <c r="AE20" s="98"/>
      <c r="AF20" s="96"/>
      <c r="AG20" s="101"/>
      <c r="AH20" s="101"/>
      <c r="AI20" s="96"/>
      <c r="AJ20" s="97"/>
      <c r="AK20" s="98"/>
      <c r="AL20" s="97"/>
      <c r="AM20" s="98"/>
      <c r="AN20" s="96"/>
      <c r="AO20" s="101"/>
      <c r="AP20" s="101"/>
      <c r="AQ20" s="96"/>
      <c r="AR20" s="97"/>
      <c r="AS20" s="98"/>
      <c r="AT20" s="97"/>
      <c r="AU20" s="98"/>
      <c r="AV20" s="96"/>
      <c r="AW20" s="101"/>
      <c r="AX20" s="101"/>
      <c r="AY20" s="96"/>
      <c r="AZ20" s="97"/>
      <c r="BA20" s="98"/>
      <c r="BB20" s="97"/>
      <c r="BC20" s="98"/>
      <c r="BD20" s="96"/>
      <c r="BE20" s="101"/>
      <c r="BF20" s="101"/>
      <c r="BG20" s="96"/>
      <c r="BH20" s="97"/>
      <c r="BI20" s="98"/>
      <c r="BJ20" s="97"/>
      <c r="BK20" s="98"/>
      <c r="BL20" s="96"/>
      <c r="BM20" s="101"/>
      <c r="BN20" s="101"/>
      <c r="BO20" s="96"/>
      <c r="BP20" s="97"/>
      <c r="BQ20" s="98"/>
      <c r="BR20" s="97"/>
      <c r="BS20" s="98"/>
      <c r="BT20" s="96"/>
      <c r="BU20" s="101"/>
      <c r="BV20" s="101"/>
      <c r="BW20" s="96"/>
      <c r="BX20" s="97"/>
      <c r="BY20" s="98"/>
      <c r="BZ20" s="97"/>
      <c r="CA20" s="98"/>
      <c r="CB20" s="96"/>
      <c r="CC20" s="101"/>
      <c r="CD20" s="101"/>
      <c r="CE20" s="96"/>
      <c r="CF20" s="97"/>
      <c r="CG20" s="98"/>
      <c r="CH20" s="97"/>
      <c r="CI20" s="98"/>
      <c r="CJ20" s="96"/>
      <c r="CK20" s="101"/>
      <c r="CL20" s="101"/>
      <c r="CM20" s="96"/>
      <c r="CN20" s="97"/>
      <c r="CO20" s="98"/>
      <c r="CP20" s="97"/>
      <c r="CQ20" s="98"/>
      <c r="CR20" s="96"/>
      <c r="CS20" s="101"/>
      <c r="CT20" s="101"/>
      <c r="CU20" s="96"/>
      <c r="CV20" s="97"/>
      <c r="CW20" s="98"/>
      <c r="CX20" s="97"/>
      <c r="CY20" s="98"/>
      <c r="CZ20" s="96"/>
      <c r="DA20" s="101"/>
      <c r="DB20" s="101"/>
      <c r="DC20" s="96"/>
      <c r="DD20" s="97"/>
      <c r="DE20" s="98"/>
      <c r="DF20" s="97"/>
      <c r="DG20" s="98"/>
      <c r="DH20" s="96"/>
      <c r="DI20" s="101"/>
      <c r="DJ20" s="101"/>
      <c r="DK20" s="96"/>
      <c r="DL20" s="97"/>
      <c r="DM20" s="98"/>
      <c r="DN20" s="97"/>
      <c r="DO20" s="98"/>
      <c r="DP20" s="96"/>
      <c r="DQ20" s="101"/>
      <c r="DR20" s="101"/>
      <c r="DS20" s="96"/>
      <c r="DT20" s="97"/>
      <c r="DU20" s="98"/>
      <c r="DV20" s="97"/>
      <c r="DW20" s="98"/>
      <c r="DX20" s="96"/>
      <c r="DY20" s="101"/>
      <c r="DZ20" s="101"/>
      <c r="EA20" s="96"/>
      <c r="EB20" s="97"/>
      <c r="EC20" s="98"/>
      <c r="ED20" s="97"/>
      <c r="EE20" s="98"/>
      <c r="EF20" s="96"/>
      <c r="EG20" s="101"/>
      <c r="EH20" s="101"/>
      <c r="EI20" s="96"/>
      <c r="EJ20" s="97"/>
      <c r="EK20" s="98"/>
      <c r="EL20" s="97"/>
      <c r="EM20" s="98"/>
      <c r="EN20" s="96"/>
      <c r="EO20" s="101"/>
      <c r="EP20" s="101"/>
      <c r="EQ20" s="96"/>
      <c r="ER20" s="97"/>
      <c r="ES20" s="98"/>
      <c r="ET20" s="97"/>
      <c r="EU20" s="98"/>
      <c r="EV20" s="96"/>
      <c r="EW20" s="101"/>
      <c r="EX20" s="101"/>
      <c r="EY20" s="96"/>
      <c r="EZ20" s="97"/>
      <c r="FA20" s="98"/>
      <c r="FB20" s="97"/>
      <c r="FC20" s="98"/>
      <c r="FD20" s="96"/>
      <c r="FE20" s="101"/>
      <c r="FF20" s="101"/>
      <c r="FG20" s="96"/>
      <c r="FH20" s="97"/>
      <c r="FI20" s="98"/>
      <c r="FJ20" s="97"/>
      <c r="FK20" s="98"/>
      <c r="FL20" s="96"/>
      <c r="FM20" s="101"/>
      <c r="FN20" s="101"/>
      <c r="FO20" s="96"/>
      <c r="FP20" s="97"/>
      <c r="FQ20" s="98"/>
      <c r="FR20" s="97"/>
      <c r="FS20" s="98"/>
      <c r="FT20" s="96"/>
      <c r="FU20" s="101"/>
      <c r="FV20" s="101"/>
      <c r="FW20" s="96"/>
      <c r="FX20" s="97"/>
      <c r="FY20" s="98"/>
      <c r="FZ20" s="97"/>
      <c r="GA20" s="98"/>
      <c r="GB20" s="96"/>
      <c r="GC20" s="101"/>
      <c r="GD20" s="101"/>
      <c r="GE20" s="96"/>
      <c r="GF20" s="97"/>
      <c r="GG20" s="98"/>
      <c r="GH20" s="97"/>
      <c r="GI20" s="98"/>
      <c r="GJ20" s="96"/>
      <c r="GK20" s="101"/>
      <c r="GL20" s="101"/>
      <c r="GM20" s="96"/>
      <c r="GN20" s="97"/>
      <c r="GO20" s="98"/>
      <c r="GP20" s="97"/>
      <c r="GQ20" s="98"/>
      <c r="GR20" s="96"/>
      <c r="GS20" s="101"/>
      <c r="GT20" s="101"/>
      <c r="GU20" s="96"/>
      <c r="GV20" s="97"/>
      <c r="GW20" s="98"/>
      <c r="GX20" s="97"/>
      <c r="GY20" s="98"/>
      <c r="GZ20" s="96"/>
      <c r="HA20" s="101"/>
      <c r="HB20" s="101"/>
      <c r="HC20" s="96"/>
      <c r="HD20" s="97"/>
      <c r="HE20" s="98"/>
      <c r="HF20" s="97"/>
      <c r="HG20" s="98"/>
      <c r="HH20" s="96"/>
      <c r="HI20" s="101"/>
      <c r="HJ20" s="101"/>
      <c r="HK20" s="96"/>
      <c r="HL20" s="97"/>
      <c r="HM20" s="98"/>
      <c r="HN20" s="97"/>
      <c r="HO20" s="98"/>
      <c r="HP20" s="96"/>
      <c r="HQ20" s="101"/>
      <c r="HR20" s="101"/>
      <c r="HS20" s="96"/>
      <c r="HT20" s="97"/>
      <c r="HU20" s="98"/>
      <c r="HV20" s="97"/>
      <c r="HW20" s="98"/>
      <c r="HX20" s="96"/>
      <c r="HY20" s="101"/>
      <c r="HZ20" s="101"/>
      <c r="IA20" s="96"/>
      <c r="IB20" s="97"/>
      <c r="IC20" s="98"/>
      <c r="ID20" s="97"/>
      <c r="IE20" s="98"/>
      <c r="IF20" s="96"/>
      <c r="IG20" s="101"/>
      <c r="IH20" s="101"/>
      <c r="II20" s="96"/>
      <c r="IJ20" s="97"/>
      <c r="IK20" s="98"/>
      <c r="IL20" s="97"/>
      <c r="IM20" s="98"/>
      <c r="IN20" s="96"/>
      <c r="IO20" s="101"/>
      <c r="IP20" s="101"/>
      <c r="IQ20" s="96"/>
      <c r="IR20" s="97"/>
      <c r="IS20" s="98"/>
      <c r="IT20" s="97"/>
      <c r="IU20" s="98"/>
      <c r="IV20" s="96"/>
    </row>
    <row r="21" spans="1:256" ht="51" x14ac:dyDescent="0.25">
      <c r="A21" s="87" t="s">
        <v>8</v>
      </c>
      <c r="B21" s="103" t="s">
        <v>170</v>
      </c>
      <c r="C21" s="103" t="s">
        <v>171</v>
      </c>
      <c r="D21" s="97">
        <v>10633.8</v>
      </c>
      <c r="E21" s="98"/>
      <c r="F21" s="97"/>
      <c r="G21" s="98"/>
      <c r="H21" s="96" t="s">
        <v>172</v>
      </c>
      <c r="I21" s="87"/>
      <c r="J21" s="101"/>
      <c r="K21" s="96"/>
      <c r="L21" s="97"/>
      <c r="M21" s="98"/>
      <c r="N21" s="97"/>
      <c r="O21" s="98"/>
      <c r="P21" s="96"/>
      <c r="Q21" s="101"/>
      <c r="R21" s="101"/>
      <c r="S21" s="96"/>
      <c r="T21" s="97"/>
      <c r="U21" s="98"/>
      <c r="V21" s="97"/>
      <c r="W21" s="98"/>
      <c r="X21" s="96"/>
      <c r="Y21" s="101"/>
      <c r="Z21" s="101"/>
      <c r="AA21" s="96"/>
      <c r="AB21" s="97"/>
      <c r="AC21" s="98"/>
      <c r="AD21" s="97"/>
      <c r="AE21" s="98"/>
      <c r="AF21" s="96"/>
      <c r="AG21" s="101"/>
      <c r="AH21" s="101"/>
      <c r="AI21" s="96"/>
      <c r="AJ21" s="97"/>
      <c r="AK21" s="98"/>
      <c r="AL21" s="97"/>
      <c r="AM21" s="98"/>
      <c r="AN21" s="96"/>
      <c r="AO21" s="101"/>
      <c r="AP21" s="101"/>
      <c r="AQ21" s="96"/>
      <c r="AR21" s="97"/>
      <c r="AS21" s="98"/>
      <c r="AT21" s="97"/>
      <c r="AU21" s="98"/>
      <c r="AV21" s="96"/>
      <c r="AW21" s="101"/>
      <c r="AX21" s="101"/>
      <c r="AY21" s="96"/>
      <c r="AZ21" s="97"/>
      <c r="BA21" s="98"/>
      <c r="BB21" s="97"/>
      <c r="BC21" s="98"/>
      <c r="BD21" s="96"/>
      <c r="BE21" s="101"/>
      <c r="BF21" s="101"/>
      <c r="BG21" s="96"/>
      <c r="BH21" s="97"/>
      <c r="BI21" s="98"/>
      <c r="BJ21" s="97"/>
      <c r="BK21" s="98"/>
      <c r="BL21" s="96"/>
      <c r="BM21" s="101"/>
      <c r="BN21" s="101"/>
      <c r="BO21" s="96"/>
      <c r="BP21" s="97"/>
      <c r="BQ21" s="98"/>
      <c r="BR21" s="97"/>
      <c r="BS21" s="98"/>
      <c r="BT21" s="96"/>
      <c r="BU21" s="101"/>
      <c r="BV21" s="101"/>
      <c r="BW21" s="96"/>
      <c r="BX21" s="97"/>
      <c r="BY21" s="98"/>
      <c r="BZ21" s="97"/>
      <c r="CA21" s="98"/>
      <c r="CB21" s="96"/>
      <c r="CC21" s="101"/>
      <c r="CD21" s="101"/>
      <c r="CE21" s="96"/>
      <c r="CF21" s="97"/>
      <c r="CG21" s="98"/>
      <c r="CH21" s="97"/>
      <c r="CI21" s="98"/>
      <c r="CJ21" s="96"/>
      <c r="CK21" s="101"/>
      <c r="CL21" s="101"/>
      <c r="CM21" s="96"/>
      <c r="CN21" s="97"/>
      <c r="CO21" s="98"/>
      <c r="CP21" s="97"/>
      <c r="CQ21" s="98"/>
      <c r="CR21" s="96"/>
      <c r="CS21" s="101"/>
      <c r="CT21" s="101"/>
      <c r="CU21" s="96"/>
      <c r="CV21" s="97"/>
      <c r="CW21" s="98"/>
      <c r="CX21" s="97"/>
      <c r="CY21" s="98"/>
      <c r="CZ21" s="96"/>
      <c r="DA21" s="101"/>
      <c r="DB21" s="101"/>
      <c r="DC21" s="96"/>
      <c r="DD21" s="97"/>
      <c r="DE21" s="98"/>
      <c r="DF21" s="97"/>
      <c r="DG21" s="98"/>
      <c r="DH21" s="96"/>
      <c r="DI21" s="101"/>
      <c r="DJ21" s="101"/>
      <c r="DK21" s="96"/>
      <c r="DL21" s="97"/>
      <c r="DM21" s="98"/>
      <c r="DN21" s="97"/>
      <c r="DO21" s="98"/>
      <c r="DP21" s="96"/>
      <c r="DQ21" s="101"/>
      <c r="DR21" s="101"/>
      <c r="DS21" s="96"/>
      <c r="DT21" s="97"/>
      <c r="DU21" s="98"/>
      <c r="DV21" s="97"/>
      <c r="DW21" s="98"/>
      <c r="DX21" s="96"/>
      <c r="DY21" s="101"/>
      <c r="DZ21" s="101"/>
      <c r="EA21" s="96"/>
      <c r="EB21" s="97"/>
      <c r="EC21" s="98"/>
      <c r="ED21" s="97"/>
      <c r="EE21" s="98"/>
      <c r="EF21" s="96"/>
      <c r="EG21" s="101"/>
      <c r="EH21" s="101"/>
      <c r="EI21" s="96"/>
      <c r="EJ21" s="97"/>
      <c r="EK21" s="98"/>
      <c r="EL21" s="97"/>
      <c r="EM21" s="98"/>
      <c r="EN21" s="96"/>
      <c r="EO21" s="101"/>
      <c r="EP21" s="101"/>
      <c r="EQ21" s="96"/>
      <c r="ER21" s="97"/>
      <c r="ES21" s="98"/>
      <c r="ET21" s="97"/>
      <c r="EU21" s="98"/>
      <c r="EV21" s="96"/>
      <c r="EW21" s="101"/>
      <c r="EX21" s="101"/>
      <c r="EY21" s="96"/>
      <c r="EZ21" s="97"/>
      <c r="FA21" s="98"/>
      <c r="FB21" s="97"/>
      <c r="FC21" s="98"/>
      <c r="FD21" s="96"/>
      <c r="FE21" s="101"/>
      <c r="FF21" s="101"/>
      <c r="FG21" s="96"/>
      <c r="FH21" s="97"/>
      <c r="FI21" s="98"/>
      <c r="FJ21" s="97"/>
      <c r="FK21" s="98"/>
      <c r="FL21" s="96"/>
      <c r="FM21" s="101"/>
      <c r="FN21" s="101"/>
      <c r="FO21" s="96"/>
      <c r="FP21" s="97"/>
      <c r="FQ21" s="98"/>
      <c r="FR21" s="97"/>
      <c r="FS21" s="98"/>
      <c r="FT21" s="96"/>
      <c r="FU21" s="101"/>
      <c r="FV21" s="101"/>
      <c r="FW21" s="96"/>
      <c r="FX21" s="97"/>
      <c r="FY21" s="98"/>
      <c r="FZ21" s="97"/>
      <c r="GA21" s="98"/>
      <c r="GB21" s="96"/>
      <c r="GC21" s="101"/>
      <c r="GD21" s="101"/>
      <c r="GE21" s="96"/>
      <c r="GF21" s="97"/>
      <c r="GG21" s="98"/>
      <c r="GH21" s="97"/>
      <c r="GI21" s="98"/>
      <c r="GJ21" s="96"/>
      <c r="GK21" s="101"/>
      <c r="GL21" s="101"/>
      <c r="GM21" s="96"/>
      <c r="GN21" s="97"/>
      <c r="GO21" s="98"/>
      <c r="GP21" s="97"/>
      <c r="GQ21" s="98"/>
      <c r="GR21" s="96"/>
      <c r="GS21" s="101"/>
      <c r="GT21" s="101"/>
      <c r="GU21" s="96"/>
      <c r="GV21" s="97"/>
      <c r="GW21" s="98"/>
      <c r="GX21" s="97"/>
      <c r="GY21" s="98"/>
      <c r="GZ21" s="96"/>
      <c r="HA21" s="101"/>
      <c r="HB21" s="101"/>
      <c r="HC21" s="96"/>
      <c r="HD21" s="97"/>
      <c r="HE21" s="98"/>
      <c r="HF21" s="97"/>
      <c r="HG21" s="98"/>
      <c r="HH21" s="96"/>
      <c r="HI21" s="101"/>
      <c r="HJ21" s="101"/>
      <c r="HK21" s="96"/>
      <c r="HL21" s="97"/>
      <c r="HM21" s="98"/>
      <c r="HN21" s="97"/>
      <c r="HO21" s="98"/>
      <c r="HP21" s="96"/>
      <c r="HQ21" s="101"/>
      <c r="HR21" s="101"/>
      <c r="HS21" s="96"/>
      <c r="HT21" s="97"/>
      <c r="HU21" s="98"/>
      <c r="HV21" s="97"/>
      <c r="HW21" s="98"/>
      <c r="HX21" s="96"/>
      <c r="HY21" s="101"/>
      <c r="HZ21" s="101"/>
      <c r="IA21" s="96"/>
      <c r="IB21" s="97"/>
      <c r="IC21" s="98"/>
      <c r="ID21" s="97"/>
      <c r="IE21" s="98"/>
      <c r="IF21" s="96"/>
      <c r="IG21" s="101"/>
      <c r="IH21" s="101"/>
      <c r="II21" s="96"/>
      <c r="IJ21" s="97"/>
      <c r="IK21" s="98"/>
      <c r="IL21" s="97"/>
      <c r="IM21" s="98"/>
      <c r="IN21" s="96"/>
      <c r="IO21" s="101"/>
      <c r="IP21" s="101"/>
      <c r="IQ21" s="96"/>
      <c r="IR21" s="97"/>
      <c r="IS21" s="98"/>
      <c r="IT21" s="97"/>
      <c r="IU21" s="98"/>
      <c r="IV21" s="96"/>
    </row>
    <row r="22" spans="1:256" ht="25.5" x14ac:dyDescent="0.25">
      <c r="A22" s="87" t="s">
        <v>9</v>
      </c>
      <c r="B22" s="88" t="s">
        <v>10</v>
      </c>
      <c r="C22" s="92" t="s">
        <v>138</v>
      </c>
      <c r="D22" s="97"/>
      <c r="E22" s="98"/>
      <c r="F22" s="97">
        <v>10633.8</v>
      </c>
      <c r="G22" s="98"/>
      <c r="H22" s="96" t="s">
        <v>173</v>
      </c>
      <c r="I22" s="87"/>
      <c r="J22" s="101"/>
      <c r="K22" s="96"/>
      <c r="L22" s="97"/>
      <c r="M22" s="98"/>
      <c r="N22" s="97"/>
      <c r="O22" s="98"/>
      <c r="P22" s="96"/>
      <c r="Q22" s="101"/>
      <c r="R22" s="101"/>
      <c r="S22" s="96"/>
      <c r="T22" s="97"/>
      <c r="U22" s="98"/>
      <c r="V22" s="97"/>
      <c r="W22" s="98"/>
      <c r="X22" s="96"/>
      <c r="Y22" s="101"/>
      <c r="Z22" s="101"/>
      <c r="AA22" s="96"/>
      <c r="AB22" s="97"/>
      <c r="AC22" s="98"/>
      <c r="AD22" s="97"/>
      <c r="AE22" s="98"/>
      <c r="AF22" s="96"/>
      <c r="AG22" s="101"/>
      <c r="AH22" s="101"/>
      <c r="AI22" s="96"/>
      <c r="AJ22" s="97"/>
      <c r="AK22" s="98"/>
      <c r="AL22" s="97"/>
      <c r="AM22" s="98"/>
      <c r="AN22" s="96"/>
      <c r="AO22" s="101"/>
      <c r="AP22" s="101"/>
      <c r="AQ22" s="96"/>
      <c r="AR22" s="97"/>
      <c r="AS22" s="98"/>
      <c r="AT22" s="97"/>
      <c r="AU22" s="98"/>
      <c r="AV22" s="96"/>
      <c r="AW22" s="101"/>
      <c r="AX22" s="101"/>
      <c r="AY22" s="96"/>
      <c r="AZ22" s="97"/>
      <c r="BA22" s="98"/>
      <c r="BB22" s="97"/>
      <c r="BC22" s="98"/>
      <c r="BD22" s="96"/>
      <c r="BE22" s="101"/>
      <c r="BF22" s="101"/>
      <c r="BG22" s="96"/>
      <c r="BH22" s="97"/>
      <c r="BI22" s="98"/>
      <c r="BJ22" s="97"/>
      <c r="BK22" s="98"/>
      <c r="BL22" s="96"/>
      <c r="BM22" s="101"/>
      <c r="BN22" s="101"/>
      <c r="BO22" s="96"/>
      <c r="BP22" s="97"/>
      <c r="BQ22" s="98"/>
      <c r="BR22" s="97"/>
      <c r="BS22" s="98"/>
      <c r="BT22" s="96"/>
      <c r="BU22" s="101"/>
      <c r="BV22" s="101"/>
      <c r="BW22" s="96"/>
      <c r="BX22" s="97"/>
      <c r="BY22" s="98"/>
      <c r="BZ22" s="97"/>
      <c r="CA22" s="98"/>
      <c r="CB22" s="96"/>
      <c r="CC22" s="101"/>
      <c r="CD22" s="101"/>
      <c r="CE22" s="96"/>
      <c r="CF22" s="97"/>
      <c r="CG22" s="98"/>
      <c r="CH22" s="97"/>
      <c r="CI22" s="98"/>
      <c r="CJ22" s="96"/>
      <c r="CK22" s="101"/>
      <c r="CL22" s="101"/>
      <c r="CM22" s="96"/>
      <c r="CN22" s="97"/>
      <c r="CO22" s="98"/>
      <c r="CP22" s="97"/>
      <c r="CQ22" s="98"/>
      <c r="CR22" s="96"/>
      <c r="CS22" s="101"/>
      <c r="CT22" s="101"/>
      <c r="CU22" s="96"/>
      <c r="CV22" s="97"/>
      <c r="CW22" s="98"/>
      <c r="CX22" s="97"/>
      <c r="CY22" s="98"/>
      <c r="CZ22" s="96"/>
      <c r="DA22" s="101"/>
      <c r="DB22" s="101"/>
      <c r="DC22" s="96"/>
      <c r="DD22" s="97"/>
      <c r="DE22" s="98"/>
      <c r="DF22" s="97"/>
      <c r="DG22" s="98"/>
      <c r="DH22" s="96"/>
      <c r="DI22" s="101"/>
      <c r="DJ22" s="101"/>
      <c r="DK22" s="96"/>
      <c r="DL22" s="97"/>
      <c r="DM22" s="98"/>
      <c r="DN22" s="97"/>
      <c r="DO22" s="98"/>
      <c r="DP22" s="96"/>
      <c r="DQ22" s="101"/>
      <c r="DR22" s="101"/>
      <c r="DS22" s="96"/>
      <c r="DT22" s="97"/>
      <c r="DU22" s="98"/>
      <c r="DV22" s="97"/>
      <c r="DW22" s="98"/>
      <c r="DX22" s="96"/>
      <c r="DY22" s="101"/>
      <c r="DZ22" s="101"/>
      <c r="EA22" s="96"/>
      <c r="EB22" s="97"/>
      <c r="EC22" s="98"/>
      <c r="ED22" s="97"/>
      <c r="EE22" s="98"/>
      <c r="EF22" s="96"/>
      <c r="EG22" s="101"/>
      <c r="EH22" s="101"/>
      <c r="EI22" s="96"/>
      <c r="EJ22" s="97"/>
      <c r="EK22" s="98"/>
      <c r="EL22" s="97"/>
      <c r="EM22" s="98"/>
      <c r="EN22" s="96"/>
      <c r="EO22" s="101"/>
      <c r="EP22" s="101"/>
      <c r="EQ22" s="96"/>
      <c r="ER22" s="97"/>
      <c r="ES22" s="98"/>
      <c r="ET22" s="97"/>
      <c r="EU22" s="98"/>
      <c r="EV22" s="96"/>
      <c r="EW22" s="101"/>
      <c r="EX22" s="101"/>
      <c r="EY22" s="96"/>
      <c r="EZ22" s="97"/>
      <c r="FA22" s="98"/>
      <c r="FB22" s="97"/>
      <c r="FC22" s="98"/>
      <c r="FD22" s="96"/>
      <c r="FE22" s="101"/>
      <c r="FF22" s="101"/>
      <c r="FG22" s="96"/>
      <c r="FH22" s="97"/>
      <c r="FI22" s="98"/>
      <c r="FJ22" s="97"/>
      <c r="FK22" s="98"/>
      <c r="FL22" s="96"/>
      <c r="FM22" s="101"/>
      <c r="FN22" s="101"/>
      <c r="FO22" s="96"/>
      <c r="FP22" s="97"/>
      <c r="FQ22" s="98"/>
      <c r="FR22" s="97"/>
      <c r="FS22" s="98"/>
      <c r="FT22" s="96"/>
      <c r="FU22" s="101"/>
      <c r="FV22" s="101"/>
      <c r="FW22" s="96"/>
      <c r="FX22" s="97"/>
      <c r="FY22" s="98"/>
      <c r="FZ22" s="97"/>
      <c r="GA22" s="98"/>
      <c r="GB22" s="96"/>
      <c r="GC22" s="101"/>
      <c r="GD22" s="101"/>
      <c r="GE22" s="96"/>
      <c r="GF22" s="97"/>
      <c r="GG22" s="98"/>
      <c r="GH22" s="97"/>
      <c r="GI22" s="98"/>
      <c r="GJ22" s="96"/>
      <c r="GK22" s="101"/>
      <c r="GL22" s="101"/>
      <c r="GM22" s="96"/>
      <c r="GN22" s="97"/>
      <c r="GO22" s="98"/>
      <c r="GP22" s="97"/>
      <c r="GQ22" s="98"/>
      <c r="GR22" s="96"/>
      <c r="GS22" s="101"/>
      <c r="GT22" s="101"/>
      <c r="GU22" s="96"/>
      <c r="GV22" s="97"/>
      <c r="GW22" s="98"/>
      <c r="GX22" s="97"/>
      <c r="GY22" s="98"/>
      <c r="GZ22" s="96"/>
      <c r="HA22" s="101"/>
      <c r="HB22" s="101"/>
      <c r="HC22" s="96"/>
      <c r="HD22" s="97"/>
      <c r="HE22" s="98"/>
      <c r="HF22" s="97"/>
      <c r="HG22" s="98"/>
      <c r="HH22" s="96"/>
      <c r="HI22" s="101"/>
      <c r="HJ22" s="101"/>
      <c r="HK22" s="96"/>
      <c r="HL22" s="97"/>
      <c r="HM22" s="98"/>
      <c r="HN22" s="97"/>
      <c r="HO22" s="98"/>
      <c r="HP22" s="96"/>
      <c r="HQ22" s="101"/>
      <c r="HR22" s="101"/>
      <c r="HS22" s="96"/>
      <c r="HT22" s="97"/>
      <c r="HU22" s="98"/>
      <c r="HV22" s="97"/>
      <c r="HW22" s="98"/>
      <c r="HX22" s="96"/>
      <c r="HY22" s="101"/>
      <c r="HZ22" s="101"/>
      <c r="IA22" s="96"/>
      <c r="IB22" s="97"/>
      <c r="IC22" s="98"/>
      <c r="ID22" s="97"/>
      <c r="IE22" s="98"/>
      <c r="IF22" s="96"/>
      <c r="IG22" s="101"/>
      <c r="IH22" s="101"/>
      <c r="II22" s="96"/>
      <c r="IJ22" s="97"/>
      <c r="IK22" s="98"/>
      <c r="IL22" s="97"/>
      <c r="IM22" s="98"/>
      <c r="IN22" s="96"/>
      <c r="IO22" s="101"/>
      <c r="IP22" s="101"/>
      <c r="IQ22" s="96"/>
      <c r="IR22" s="97"/>
      <c r="IS22" s="98"/>
      <c r="IT22" s="97"/>
      <c r="IU22" s="98"/>
      <c r="IV22" s="96"/>
    </row>
    <row r="23" spans="1:256" ht="51" x14ac:dyDescent="0.25">
      <c r="A23" s="87"/>
      <c r="B23" s="103" t="s">
        <v>174</v>
      </c>
      <c r="C23" s="103" t="s">
        <v>175</v>
      </c>
      <c r="D23" s="97">
        <v>41568</v>
      </c>
      <c r="E23" s="98"/>
      <c r="F23" s="97"/>
      <c r="G23" s="98"/>
      <c r="H23" s="96" t="s">
        <v>172</v>
      </c>
      <c r="I23" s="87"/>
      <c r="J23" s="101"/>
      <c r="K23" s="96"/>
      <c r="L23" s="97"/>
      <c r="M23" s="98"/>
      <c r="N23" s="97"/>
      <c r="O23" s="98"/>
      <c r="P23" s="96"/>
      <c r="Q23" s="101"/>
      <c r="R23" s="101"/>
      <c r="S23" s="96"/>
      <c r="T23" s="97"/>
      <c r="U23" s="98"/>
      <c r="V23" s="97"/>
      <c r="W23" s="98"/>
      <c r="X23" s="96"/>
      <c r="Y23" s="101"/>
      <c r="Z23" s="101"/>
      <c r="AA23" s="96"/>
      <c r="AB23" s="97"/>
      <c r="AC23" s="98"/>
      <c r="AD23" s="97"/>
      <c r="AE23" s="98"/>
      <c r="AF23" s="96"/>
      <c r="AG23" s="101"/>
      <c r="AH23" s="101"/>
      <c r="AI23" s="96"/>
      <c r="AJ23" s="97"/>
      <c r="AK23" s="98"/>
      <c r="AL23" s="97"/>
      <c r="AM23" s="98"/>
      <c r="AN23" s="96"/>
      <c r="AO23" s="101"/>
      <c r="AP23" s="101"/>
      <c r="AQ23" s="96"/>
      <c r="AR23" s="97"/>
      <c r="AS23" s="98"/>
      <c r="AT23" s="97"/>
      <c r="AU23" s="98"/>
      <c r="AV23" s="96"/>
      <c r="AW23" s="101"/>
      <c r="AX23" s="101"/>
      <c r="AY23" s="96"/>
      <c r="AZ23" s="97"/>
      <c r="BA23" s="98"/>
      <c r="BB23" s="97"/>
      <c r="BC23" s="98"/>
      <c r="BD23" s="96"/>
      <c r="BE23" s="101"/>
      <c r="BF23" s="101"/>
      <c r="BG23" s="96"/>
      <c r="BH23" s="97"/>
      <c r="BI23" s="98"/>
      <c r="BJ23" s="97"/>
      <c r="BK23" s="98"/>
      <c r="BL23" s="96"/>
      <c r="BM23" s="101"/>
      <c r="BN23" s="101"/>
      <c r="BO23" s="96"/>
      <c r="BP23" s="97"/>
      <c r="BQ23" s="98"/>
      <c r="BR23" s="97"/>
      <c r="BS23" s="98"/>
      <c r="BT23" s="96"/>
      <c r="BU23" s="101"/>
      <c r="BV23" s="101"/>
      <c r="BW23" s="96"/>
      <c r="BX23" s="97"/>
      <c r="BY23" s="98"/>
      <c r="BZ23" s="97"/>
      <c r="CA23" s="98"/>
      <c r="CB23" s="96"/>
      <c r="CC23" s="101"/>
      <c r="CD23" s="101"/>
      <c r="CE23" s="96"/>
      <c r="CF23" s="97"/>
      <c r="CG23" s="98"/>
      <c r="CH23" s="97"/>
      <c r="CI23" s="98"/>
      <c r="CJ23" s="96"/>
      <c r="CK23" s="101"/>
      <c r="CL23" s="101"/>
      <c r="CM23" s="96"/>
      <c r="CN23" s="97"/>
      <c r="CO23" s="98"/>
      <c r="CP23" s="97"/>
      <c r="CQ23" s="98"/>
      <c r="CR23" s="96"/>
      <c r="CS23" s="101"/>
      <c r="CT23" s="101"/>
      <c r="CU23" s="96"/>
      <c r="CV23" s="97"/>
      <c r="CW23" s="98"/>
      <c r="CX23" s="97"/>
      <c r="CY23" s="98"/>
      <c r="CZ23" s="96"/>
      <c r="DA23" s="101"/>
      <c r="DB23" s="101"/>
      <c r="DC23" s="96"/>
      <c r="DD23" s="97"/>
      <c r="DE23" s="98"/>
      <c r="DF23" s="97"/>
      <c r="DG23" s="98"/>
      <c r="DH23" s="96"/>
      <c r="DI23" s="101"/>
      <c r="DJ23" s="101"/>
      <c r="DK23" s="96"/>
      <c r="DL23" s="97"/>
      <c r="DM23" s="98"/>
      <c r="DN23" s="97"/>
      <c r="DO23" s="98"/>
      <c r="DP23" s="96"/>
      <c r="DQ23" s="101"/>
      <c r="DR23" s="101"/>
      <c r="DS23" s="96"/>
      <c r="DT23" s="97"/>
      <c r="DU23" s="98"/>
      <c r="DV23" s="97"/>
      <c r="DW23" s="98"/>
      <c r="DX23" s="96"/>
      <c r="DY23" s="101"/>
      <c r="DZ23" s="101"/>
      <c r="EA23" s="96"/>
      <c r="EB23" s="97"/>
      <c r="EC23" s="98"/>
      <c r="ED23" s="97"/>
      <c r="EE23" s="98"/>
      <c r="EF23" s="96"/>
      <c r="EG23" s="101"/>
      <c r="EH23" s="101"/>
      <c r="EI23" s="96"/>
      <c r="EJ23" s="97"/>
      <c r="EK23" s="98"/>
      <c r="EL23" s="97"/>
      <c r="EM23" s="98"/>
      <c r="EN23" s="96"/>
      <c r="EO23" s="101"/>
      <c r="EP23" s="101"/>
      <c r="EQ23" s="96"/>
      <c r="ER23" s="97"/>
      <c r="ES23" s="98"/>
      <c r="ET23" s="97"/>
      <c r="EU23" s="98"/>
      <c r="EV23" s="96"/>
      <c r="EW23" s="101"/>
      <c r="EX23" s="101"/>
      <c r="EY23" s="96"/>
      <c r="EZ23" s="97"/>
      <c r="FA23" s="98"/>
      <c r="FB23" s="97"/>
      <c r="FC23" s="98"/>
      <c r="FD23" s="96"/>
      <c r="FE23" s="101"/>
      <c r="FF23" s="101"/>
      <c r="FG23" s="96"/>
      <c r="FH23" s="97"/>
      <c r="FI23" s="98"/>
      <c r="FJ23" s="97"/>
      <c r="FK23" s="98"/>
      <c r="FL23" s="96"/>
      <c r="FM23" s="101"/>
      <c r="FN23" s="101"/>
      <c r="FO23" s="96"/>
      <c r="FP23" s="97"/>
      <c r="FQ23" s="98"/>
      <c r="FR23" s="97"/>
      <c r="FS23" s="98"/>
      <c r="FT23" s="96"/>
      <c r="FU23" s="101"/>
      <c r="FV23" s="101"/>
      <c r="FW23" s="96"/>
      <c r="FX23" s="97"/>
      <c r="FY23" s="98"/>
      <c r="FZ23" s="97"/>
      <c r="GA23" s="98"/>
      <c r="GB23" s="96"/>
      <c r="GC23" s="101"/>
      <c r="GD23" s="101"/>
      <c r="GE23" s="96"/>
      <c r="GF23" s="97"/>
      <c r="GG23" s="98"/>
      <c r="GH23" s="97"/>
      <c r="GI23" s="98"/>
      <c r="GJ23" s="96"/>
      <c r="GK23" s="101"/>
      <c r="GL23" s="101"/>
      <c r="GM23" s="96"/>
      <c r="GN23" s="97"/>
      <c r="GO23" s="98"/>
      <c r="GP23" s="97"/>
      <c r="GQ23" s="98"/>
      <c r="GR23" s="96"/>
      <c r="GS23" s="101"/>
      <c r="GT23" s="101"/>
      <c r="GU23" s="96"/>
      <c r="GV23" s="97"/>
      <c r="GW23" s="98"/>
      <c r="GX23" s="97"/>
      <c r="GY23" s="98"/>
      <c r="GZ23" s="96"/>
      <c r="HA23" s="101"/>
      <c r="HB23" s="101"/>
      <c r="HC23" s="96"/>
      <c r="HD23" s="97"/>
      <c r="HE23" s="98"/>
      <c r="HF23" s="97"/>
      <c r="HG23" s="98"/>
      <c r="HH23" s="96"/>
      <c r="HI23" s="101"/>
      <c r="HJ23" s="101"/>
      <c r="HK23" s="96"/>
      <c r="HL23" s="97"/>
      <c r="HM23" s="98"/>
      <c r="HN23" s="97"/>
      <c r="HO23" s="98"/>
      <c r="HP23" s="96"/>
      <c r="HQ23" s="101"/>
      <c r="HR23" s="101"/>
      <c r="HS23" s="96"/>
      <c r="HT23" s="97"/>
      <c r="HU23" s="98"/>
      <c r="HV23" s="97"/>
      <c r="HW23" s="98"/>
      <c r="HX23" s="96"/>
      <c r="HY23" s="101"/>
      <c r="HZ23" s="101"/>
      <c r="IA23" s="96"/>
      <c r="IB23" s="97"/>
      <c r="IC23" s="98"/>
      <c r="ID23" s="97"/>
      <c r="IE23" s="98"/>
      <c r="IF23" s="96"/>
      <c r="IG23" s="101"/>
      <c r="IH23" s="101"/>
      <c r="II23" s="96"/>
      <c r="IJ23" s="97"/>
      <c r="IK23" s="98"/>
      <c r="IL23" s="97"/>
      <c r="IM23" s="98"/>
      <c r="IN23" s="96"/>
      <c r="IO23" s="101"/>
      <c r="IP23" s="101"/>
      <c r="IQ23" s="96"/>
      <c r="IR23" s="97"/>
      <c r="IS23" s="98"/>
      <c r="IT23" s="97"/>
      <c r="IU23" s="98"/>
      <c r="IV23" s="96"/>
    </row>
    <row r="24" spans="1:256" ht="25.5" x14ac:dyDescent="0.25">
      <c r="A24" s="87" t="s">
        <v>9</v>
      </c>
      <c r="B24" s="88" t="s">
        <v>10</v>
      </c>
      <c r="C24" s="92" t="s">
        <v>138</v>
      </c>
      <c r="D24" s="97"/>
      <c r="E24" s="98"/>
      <c r="F24" s="97">
        <v>41568</v>
      </c>
      <c r="G24" s="98"/>
      <c r="H24" s="96" t="s">
        <v>176</v>
      </c>
      <c r="I24" s="87"/>
      <c r="J24" s="101"/>
      <c r="K24" s="96"/>
      <c r="L24" s="97"/>
      <c r="M24" s="98"/>
      <c r="N24" s="97"/>
      <c r="O24" s="98"/>
      <c r="P24" s="96"/>
      <c r="Q24" s="101"/>
      <c r="R24" s="101"/>
      <c r="S24" s="96"/>
      <c r="T24" s="97"/>
      <c r="U24" s="98"/>
      <c r="V24" s="97"/>
      <c r="W24" s="98"/>
      <c r="X24" s="96"/>
      <c r="Y24" s="101"/>
      <c r="Z24" s="101"/>
      <c r="AA24" s="96"/>
      <c r="AB24" s="97"/>
      <c r="AC24" s="98"/>
      <c r="AD24" s="97"/>
      <c r="AE24" s="98"/>
      <c r="AF24" s="96"/>
      <c r="AG24" s="101"/>
      <c r="AH24" s="101"/>
      <c r="AI24" s="96"/>
      <c r="AJ24" s="97"/>
      <c r="AK24" s="98"/>
      <c r="AL24" s="97"/>
      <c r="AM24" s="98"/>
      <c r="AN24" s="96"/>
      <c r="AO24" s="101"/>
      <c r="AP24" s="101"/>
      <c r="AQ24" s="96"/>
      <c r="AR24" s="97"/>
      <c r="AS24" s="98"/>
      <c r="AT24" s="97"/>
      <c r="AU24" s="98"/>
      <c r="AV24" s="96"/>
      <c r="AW24" s="101"/>
      <c r="AX24" s="101"/>
      <c r="AY24" s="96"/>
      <c r="AZ24" s="97"/>
      <c r="BA24" s="98"/>
      <c r="BB24" s="97"/>
      <c r="BC24" s="98"/>
      <c r="BD24" s="96"/>
      <c r="BE24" s="101"/>
      <c r="BF24" s="101"/>
      <c r="BG24" s="96"/>
      <c r="BH24" s="97"/>
      <c r="BI24" s="98"/>
      <c r="BJ24" s="97"/>
      <c r="BK24" s="98"/>
      <c r="BL24" s="96"/>
      <c r="BM24" s="101"/>
      <c r="BN24" s="101"/>
      <c r="BO24" s="96"/>
      <c r="BP24" s="97"/>
      <c r="BQ24" s="98"/>
      <c r="BR24" s="97"/>
      <c r="BS24" s="98"/>
      <c r="BT24" s="96"/>
      <c r="BU24" s="101"/>
      <c r="BV24" s="101"/>
      <c r="BW24" s="96"/>
      <c r="BX24" s="97"/>
      <c r="BY24" s="98"/>
      <c r="BZ24" s="97"/>
      <c r="CA24" s="98"/>
      <c r="CB24" s="96"/>
      <c r="CC24" s="101"/>
      <c r="CD24" s="101"/>
      <c r="CE24" s="96"/>
      <c r="CF24" s="97"/>
      <c r="CG24" s="98"/>
      <c r="CH24" s="97"/>
      <c r="CI24" s="98"/>
      <c r="CJ24" s="96"/>
      <c r="CK24" s="101"/>
      <c r="CL24" s="101"/>
      <c r="CM24" s="96"/>
      <c r="CN24" s="97"/>
      <c r="CO24" s="98"/>
      <c r="CP24" s="97"/>
      <c r="CQ24" s="98"/>
      <c r="CR24" s="96"/>
      <c r="CS24" s="101"/>
      <c r="CT24" s="101"/>
      <c r="CU24" s="96"/>
      <c r="CV24" s="97"/>
      <c r="CW24" s="98"/>
      <c r="CX24" s="97"/>
      <c r="CY24" s="98"/>
      <c r="CZ24" s="96"/>
      <c r="DA24" s="101"/>
      <c r="DB24" s="101"/>
      <c r="DC24" s="96"/>
      <c r="DD24" s="97"/>
      <c r="DE24" s="98"/>
      <c r="DF24" s="97"/>
      <c r="DG24" s="98"/>
      <c r="DH24" s="96"/>
      <c r="DI24" s="101"/>
      <c r="DJ24" s="101"/>
      <c r="DK24" s="96"/>
      <c r="DL24" s="97"/>
      <c r="DM24" s="98"/>
      <c r="DN24" s="97"/>
      <c r="DO24" s="98"/>
      <c r="DP24" s="96"/>
      <c r="DQ24" s="101"/>
      <c r="DR24" s="101"/>
      <c r="DS24" s="96"/>
      <c r="DT24" s="97"/>
      <c r="DU24" s="98"/>
      <c r="DV24" s="97"/>
      <c r="DW24" s="98"/>
      <c r="DX24" s="96"/>
      <c r="DY24" s="101"/>
      <c r="DZ24" s="101"/>
      <c r="EA24" s="96"/>
      <c r="EB24" s="97"/>
      <c r="EC24" s="98"/>
      <c r="ED24" s="97"/>
      <c r="EE24" s="98"/>
      <c r="EF24" s="96"/>
      <c r="EG24" s="101"/>
      <c r="EH24" s="101"/>
      <c r="EI24" s="96"/>
      <c r="EJ24" s="97"/>
      <c r="EK24" s="98"/>
      <c r="EL24" s="97"/>
      <c r="EM24" s="98"/>
      <c r="EN24" s="96"/>
      <c r="EO24" s="101"/>
      <c r="EP24" s="101"/>
      <c r="EQ24" s="96"/>
      <c r="ER24" s="97"/>
      <c r="ES24" s="98"/>
      <c r="ET24" s="97"/>
      <c r="EU24" s="98"/>
      <c r="EV24" s="96"/>
      <c r="EW24" s="101"/>
      <c r="EX24" s="101"/>
      <c r="EY24" s="96"/>
      <c r="EZ24" s="97"/>
      <c r="FA24" s="98"/>
      <c r="FB24" s="97"/>
      <c r="FC24" s="98"/>
      <c r="FD24" s="96"/>
      <c r="FE24" s="101"/>
      <c r="FF24" s="101"/>
      <c r="FG24" s="96"/>
      <c r="FH24" s="97"/>
      <c r="FI24" s="98"/>
      <c r="FJ24" s="97"/>
      <c r="FK24" s="98"/>
      <c r="FL24" s="96"/>
      <c r="FM24" s="101"/>
      <c r="FN24" s="101"/>
      <c r="FO24" s="96"/>
      <c r="FP24" s="97"/>
      <c r="FQ24" s="98"/>
      <c r="FR24" s="97"/>
      <c r="FS24" s="98"/>
      <c r="FT24" s="96"/>
      <c r="FU24" s="101"/>
      <c r="FV24" s="101"/>
      <c r="FW24" s="96"/>
      <c r="FX24" s="97"/>
      <c r="FY24" s="98"/>
      <c r="FZ24" s="97"/>
      <c r="GA24" s="98"/>
      <c r="GB24" s="96"/>
      <c r="GC24" s="101"/>
      <c r="GD24" s="101"/>
      <c r="GE24" s="96"/>
      <c r="GF24" s="97"/>
      <c r="GG24" s="98"/>
      <c r="GH24" s="97"/>
      <c r="GI24" s="98"/>
      <c r="GJ24" s="96"/>
      <c r="GK24" s="101"/>
      <c r="GL24" s="101"/>
      <c r="GM24" s="96"/>
      <c r="GN24" s="97"/>
      <c r="GO24" s="98"/>
      <c r="GP24" s="97"/>
      <c r="GQ24" s="98"/>
      <c r="GR24" s="96"/>
      <c r="GS24" s="101"/>
      <c r="GT24" s="101"/>
      <c r="GU24" s="96"/>
      <c r="GV24" s="97"/>
      <c r="GW24" s="98"/>
      <c r="GX24" s="97"/>
      <c r="GY24" s="98"/>
      <c r="GZ24" s="96"/>
      <c r="HA24" s="101"/>
      <c r="HB24" s="101"/>
      <c r="HC24" s="96"/>
      <c r="HD24" s="97"/>
      <c r="HE24" s="98"/>
      <c r="HF24" s="97"/>
      <c r="HG24" s="98"/>
      <c r="HH24" s="96"/>
      <c r="HI24" s="101"/>
      <c r="HJ24" s="101"/>
      <c r="HK24" s="96"/>
      <c r="HL24" s="97"/>
      <c r="HM24" s="98"/>
      <c r="HN24" s="97"/>
      <c r="HO24" s="98"/>
      <c r="HP24" s="96"/>
      <c r="HQ24" s="101"/>
      <c r="HR24" s="101"/>
      <c r="HS24" s="96"/>
      <c r="HT24" s="97"/>
      <c r="HU24" s="98"/>
      <c r="HV24" s="97"/>
      <c r="HW24" s="98"/>
      <c r="HX24" s="96"/>
      <c r="HY24" s="101"/>
      <c r="HZ24" s="101"/>
      <c r="IA24" s="96"/>
      <c r="IB24" s="97"/>
      <c r="IC24" s="98"/>
      <c r="ID24" s="97"/>
      <c r="IE24" s="98"/>
      <c r="IF24" s="96"/>
      <c r="IG24" s="101"/>
      <c r="IH24" s="101"/>
      <c r="II24" s="96"/>
      <c r="IJ24" s="97"/>
      <c r="IK24" s="98"/>
      <c r="IL24" s="97"/>
      <c r="IM24" s="98"/>
      <c r="IN24" s="96"/>
      <c r="IO24" s="101"/>
      <c r="IP24" s="101"/>
      <c r="IQ24" s="96"/>
      <c r="IR24" s="97"/>
      <c r="IS24" s="98"/>
      <c r="IT24" s="97"/>
      <c r="IU24" s="98"/>
      <c r="IV24" s="96"/>
    </row>
    <row r="25" spans="1:256" ht="51" x14ac:dyDescent="0.25">
      <c r="A25" s="87"/>
      <c r="B25" s="103" t="s">
        <v>177</v>
      </c>
      <c r="C25" s="103" t="s">
        <v>178</v>
      </c>
      <c r="D25" s="97">
        <v>312</v>
      </c>
      <c r="E25" s="98"/>
      <c r="F25" s="97"/>
      <c r="G25" s="98"/>
      <c r="H25" s="96" t="s">
        <v>172</v>
      </c>
      <c r="I25" s="87"/>
      <c r="J25" s="101"/>
      <c r="K25" s="96"/>
      <c r="L25" s="97"/>
      <c r="M25" s="98"/>
      <c r="N25" s="97"/>
      <c r="O25" s="98"/>
      <c r="P25" s="96"/>
      <c r="Q25" s="101"/>
      <c r="R25" s="101"/>
      <c r="S25" s="96"/>
      <c r="T25" s="97"/>
      <c r="U25" s="98"/>
      <c r="V25" s="97"/>
      <c r="W25" s="98"/>
      <c r="X25" s="96"/>
      <c r="Y25" s="101"/>
      <c r="Z25" s="101"/>
      <c r="AA25" s="96"/>
      <c r="AB25" s="97"/>
      <c r="AC25" s="98"/>
      <c r="AD25" s="97"/>
      <c r="AE25" s="98"/>
      <c r="AF25" s="96"/>
      <c r="AG25" s="101"/>
      <c r="AH25" s="101"/>
      <c r="AI25" s="96"/>
      <c r="AJ25" s="97"/>
      <c r="AK25" s="98"/>
      <c r="AL25" s="97"/>
      <c r="AM25" s="98"/>
      <c r="AN25" s="96"/>
      <c r="AO25" s="101"/>
      <c r="AP25" s="101"/>
      <c r="AQ25" s="96"/>
      <c r="AR25" s="97"/>
      <c r="AS25" s="98"/>
      <c r="AT25" s="97"/>
      <c r="AU25" s="98"/>
      <c r="AV25" s="96"/>
      <c r="AW25" s="101"/>
      <c r="AX25" s="101"/>
      <c r="AY25" s="96"/>
      <c r="AZ25" s="97"/>
      <c r="BA25" s="98"/>
      <c r="BB25" s="97"/>
      <c r="BC25" s="98"/>
      <c r="BD25" s="96"/>
      <c r="BE25" s="101"/>
      <c r="BF25" s="101"/>
      <c r="BG25" s="96"/>
      <c r="BH25" s="97"/>
      <c r="BI25" s="98"/>
      <c r="BJ25" s="97"/>
      <c r="BK25" s="98"/>
      <c r="BL25" s="96"/>
      <c r="BM25" s="101"/>
      <c r="BN25" s="101"/>
      <c r="BO25" s="96"/>
      <c r="BP25" s="97"/>
      <c r="BQ25" s="98"/>
      <c r="BR25" s="97"/>
      <c r="BS25" s="98"/>
      <c r="BT25" s="96"/>
      <c r="BU25" s="101"/>
      <c r="BV25" s="101"/>
      <c r="BW25" s="96"/>
      <c r="BX25" s="97"/>
      <c r="BY25" s="98"/>
      <c r="BZ25" s="97"/>
      <c r="CA25" s="98"/>
      <c r="CB25" s="96"/>
      <c r="CC25" s="101"/>
      <c r="CD25" s="101"/>
      <c r="CE25" s="96"/>
      <c r="CF25" s="97"/>
      <c r="CG25" s="98"/>
      <c r="CH25" s="97"/>
      <c r="CI25" s="98"/>
      <c r="CJ25" s="96"/>
      <c r="CK25" s="101"/>
      <c r="CL25" s="101"/>
      <c r="CM25" s="96"/>
      <c r="CN25" s="97"/>
      <c r="CO25" s="98"/>
      <c r="CP25" s="97"/>
      <c r="CQ25" s="98"/>
      <c r="CR25" s="96"/>
      <c r="CS25" s="101"/>
      <c r="CT25" s="101"/>
      <c r="CU25" s="96"/>
      <c r="CV25" s="97"/>
      <c r="CW25" s="98"/>
      <c r="CX25" s="97"/>
      <c r="CY25" s="98"/>
      <c r="CZ25" s="96"/>
      <c r="DA25" s="101"/>
      <c r="DB25" s="101"/>
      <c r="DC25" s="96"/>
      <c r="DD25" s="97"/>
      <c r="DE25" s="98"/>
      <c r="DF25" s="97"/>
      <c r="DG25" s="98"/>
      <c r="DH25" s="96"/>
      <c r="DI25" s="101"/>
      <c r="DJ25" s="101"/>
      <c r="DK25" s="96"/>
      <c r="DL25" s="97"/>
      <c r="DM25" s="98"/>
      <c r="DN25" s="97"/>
      <c r="DO25" s="98"/>
      <c r="DP25" s="96"/>
      <c r="DQ25" s="101"/>
      <c r="DR25" s="101"/>
      <c r="DS25" s="96"/>
      <c r="DT25" s="97"/>
      <c r="DU25" s="98"/>
      <c r="DV25" s="97"/>
      <c r="DW25" s="98"/>
      <c r="DX25" s="96"/>
      <c r="DY25" s="101"/>
      <c r="DZ25" s="101"/>
      <c r="EA25" s="96"/>
      <c r="EB25" s="97"/>
      <c r="EC25" s="98"/>
      <c r="ED25" s="97"/>
      <c r="EE25" s="98"/>
      <c r="EF25" s="96"/>
      <c r="EG25" s="101"/>
      <c r="EH25" s="101"/>
      <c r="EI25" s="96"/>
      <c r="EJ25" s="97"/>
      <c r="EK25" s="98"/>
      <c r="EL25" s="97"/>
      <c r="EM25" s="98"/>
      <c r="EN25" s="96"/>
      <c r="EO25" s="101"/>
      <c r="EP25" s="101"/>
      <c r="EQ25" s="96"/>
      <c r="ER25" s="97"/>
      <c r="ES25" s="98"/>
      <c r="ET25" s="97"/>
      <c r="EU25" s="98"/>
      <c r="EV25" s="96"/>
      <c r="EW25" s="101"/>
      <c r="EX25" s="101"/>
      <c r="EY25" s="96"/>
      <c r="EZ25" s="97"/>
      <c r="FA25" s="98"/>
      <c r="FB25" s="97"/>
      <c r="FC25" s="98"/>
      <c r="FD25" s="96"/>
      <c r="FE25" s="101"/>
      <c r="FF25" s="101"/>
      <c r="FG25" s="96"/>
      <c r="FH25" s="97"/>
      <c r="FI25" s="98"/>
      <c r="FJ25" s="97"/>
      <c r="FK25" s="98"/>
      <c r="FL25" s="96"/>
      <c r="FM25" s="101"/>
      <c r="FN25" s="101"/>
      <c r="FO25" s="96"/>
      <c r="FP25" s="97"/>
      <c r="FQ25" s="98"/>
      <c r="FR25" s="97"/>
      <c r="FS25" s="98"/>
      <c r="FT25" s="96"/>
      <c r="FU25" s="101"/>
      <c r="FV25" s="101"/>
      <c r="FW25" s="96"/>
      <c r="FX25" s="97"/>
      <c r="FY25" s="98"/>
      <c r="FZ25" s="97"/>
      <c r="GA25" s="98"/>
      <c r="GB25" s="96"/>
      <c r="GC25" s="101"/>
      <c r="GD25" s="101"/>
      <c r="GE25" s="96"/>
      <c r="GF25" s="97"/>
      <c r="GG25" s="98"/>
      <c r="GH25" s="97"/>
      <c r="GI25" s="98"/>
      <c r="GJ25" s="96"/>
      <c r="GK25" s="101"/>
      <c r="GL25" s="101"/>
      <c r="GM25" s="96"/>
      <c r="GN25" s="97"/>
      <c r="GO25" s="98"/>
      <c r="GP25" s="97"/>
      <c r="GQ25" s="98"/>
      <c r="GR25" s="96"/>
      <c r="GS25" s="101"/>
      <c r="GT25" s="101"/>
      <c r="GU25" s="96"/>
      <c r="GV25" s="97"/>
      <c r="GW25" s="98"/>
      <c r="GX25" s="97"/>
      <c r="GY25" s="98"/>
      <c r="GZ25" s="96"/>
      <c r="HA25" s="101"/>
      <c r="HB25" s="101"/>
      <c r="HC25" s="96"/>
      <c r="HD25" s="97"/>
      <c r="HE25" s="98"/>
      <c r="HF25" s="97"/>
      <c r="HG25" s="98"/>
      <c r="HH25" s="96"/>
      <c r="HI25" s="101"/>
      <c r="HJ25" s="101"/>
      <c r="HK25" s="96"/>
      <c r="HL25" s="97"/>
      <c r="HM25" s="98"/>
      <c r="HN25" s="97"/>
      <c r="HO25" s="98"/>
      <c r="HP25" s="96"/>
      <c r="HQ25" s="101"/>
      <c r="HR25" s="101"/>
      <c r="HS25" s="96"/>
      <c r="HT25" s="97"/>
      <c r="HU25" s="98"/>
      <c r="HV25" s="97"/>
      <c r="HW25" s="98"/>
      <c r="HX25" s="96"/>
      <c r="HY25" s="101"/>
      <c r="HZ25" s="101"/>
      <c r="IA25" s="96"/>
      <c r="IB25" s="97"/>
      <c r="IC25" s="98"/>
      <c r="ID25" s="97"/>
      <c r="IE25" s="98"/>
      <c r="IF25" s="96"/>
      <c r="IG25" s="101"/>
      <c r="IH25" s="101"/>
      <c r="II25" s="96"/>
      <c r="IJ25" s="97"/>
      <c r="IK25" s="98"/>
      <c r="IL25" s="97"/>
      <c r="IM25" s="98"/>
      <c r="IN25" s="96"/>
      <c r="IO25" s="101"/>
      <c r="IP25" s="101"/>
      <c r="IQ25" s="96"/>
      <c r="IR25" s="97"/>
      <c r="IS25" s="98"/>
      <c r="IT25" s="97"/>
      <c r="IU25" s="98"/>
      <c r="IV25" s="96"/>
    </row>
    <row r="26" spans="1:256" ht="25.5" x14ac:dyDescent="0.25">
      <c r="A26" s="87" t="s">
        <v>9</v>
      </c>
      <c r="B26" s="88" t="s">
        <v>10</v>
      </c>
      <c r="C26" s="92" t="s">
        <v>138</v>
      </c>
      <c r="D26" s="97"/>
      <c r="E26" s="98"/>
      <c r="F26" s="97">
        <v>312</v>
      </c>
      <c r="G26" s="98"/>
      <c r="H26" s="96" t="s">
        <v>179</v>
      </c>
      <c r="I26" s="87"/>
      <c r="J26" s="101"/>
      <c r="K26" s="96"/>
      <c r="L26" s="97"/>
      <c r="M26" s="98"/>
      <c r="N26" s="97"/>
      <c r="O26" s="98"/>
      <c r="P26" s="96"/>
      <c r="Q26" s="101"/>
      <c r="R26" s="101"/>
      <c r="S26" s="96"/>
      <c r="T26" s="97"/>
      <c r="U26" s="98"/>
      <c r="V26" s="97"/>
      <c r="W26" s="98"/>
      <c r="X26" s="96"/>
      <c r="Y26" s="101"/>
      <c r="Z26" s="101"/>
      <c r="AA26" s="96"/>
      <c r="AB26" s="97"/>
      <c r="AC26" s="98"/>
      <c r="AD26" s="97"/>
      <c r="AE26" s="98"/>
      <c r="AF26" s="96"/>
      <c r="AG26" s="101"/>
      <c r="AH26" s="101"/>
      <c r="AI26" s="96"/>
      <c r="AJ26" s="97"/>
      <c r="AK26" s="98"/>
      <c r="AL26" s="97"/>
      <c r="AM26" s="98"/>
      <c r="AN26" s="96"/>
      <c r="AO26" s="101"/>
      <c r="AP26" s="101"/>
      <c r="AQ26" s="96"/>
      <c r="AR26" s="97"/>
      <c r="AS26" s="98"/>
      <c r="AT26" s="97"/>
      <c r="AU26" s="98"/>
      <c r="AV26" s="96"/>
      <c r="AW26" s="101"/>
      <c r="AX26" s="101"/>
      <c r="AY26" s="96"/>
      <c r="AZ26" s="97"/>
      <c r="BA26" s="98"/>
      <c r="BB26" s="97"/>
      <c r="BC26" s="98"/>
      <c r="BD26" s="96"/>
      <c r="BE26" s="101"/>
      <c r="BF26" s="101"/>
      <c r="BG26" s="96"/>
      <c r="BH26" s="97"/>
      <c r="BI26" s="98"/>
      <c r="BJ26" s="97"/>
      <c r="BK26" s="98"/>
      <c r="BL26" s="96"/>
      <c r="BM26" s="101"/>
      <c r="BN26" s="101"/>
      <c r="BO26" s="96"/>
      <c r="BP26" s="97"/>
      <c r="BQ26" s="98"/>
      <c r="BR26" s="97"/>
      <c r="BS26" s="98"/>
      <c r="BT26" s="96"/>
      <c r="BU26" s="101"/>
      <c r="BV26" s="101"/>
      <c r="BW26" s="96"/>
      <c r="BX26" s="97"/>
      <c r="BY26" s="98"/>
      <c r="BZ26" s="97"/>
      <c r="CA26" s="98"/>
      <c r="CB26" s="96"/>
      <c r="CC26" s="101"/>
      <c r="CD26" s="101"/>
      <c r="CE26" s="96"/>
      <c r="CF26" s="97"/>
      <c r="CG26" s="98"/>
      <c r="CH26" s="97"/>
      <c r="CI26" s="98"/>
      <c r="CJ26" s="96"/>
      <c r="CK26" s="101"/>
      <c r="CL26" s="101"/>
      <c r="CM26" s="96"/>
      <c r="CN26" s="97"/>
      <c r="CO26" s="98"/>
      <c r="CP26" s="97"/>
      <c r="CQ26" s="98"/>
      <c r="CR26" s="96"/>
      <c r="CS26" s="101"/>
      <c r="CT26" s="101"/>
      <c r="CU26" s="96"/>
      <c r="CV26" s="97"/>
      <c r="CW26" s="98"/>
      <c r="CX26" s="97"/>
      <c r="CY26" s="98"/>
      <c r="CZ26" s="96"/>
      <c r="DA26" s="101"/>
      <c r="DB26" s="101"/>
      <c r="DC26" s="96"/>
      <c r="DD26" s="97"/>
      <c r="DE26" s="98"/>
      <c r="DF26" s="97"/>
      <c r="DG26" s="98"/>
      <c r="DH26" s="96"/>
      <c r="DI26" s="101"/>
      <c r="DJ26" s="101"/>
      <c r="DK26" s="96"/>
      <c r="DL26" s="97"/>
      <c r="DM26" s="98"/>
      <c r="DN26" s="97"/>
      <c r="DO26" s="98"/>
      <c r="DP26" s="96"/>
      <c r="DQ26" s="101"/>
      <c r="DR26" s="101"/>
      <c r="DS26" s="96"/>
      <c r="DT26" s="97"/>
      <c r="DU26" s="98"/>
      <c r="DV26" s="97"/>
      <c r="DW26" s="98"/>
      <c r="DX26" s="96"/>
      <c r="DY26" s="101"/>
      <c r="DZ26" s="101"/>
      <c r="EA26" s="96"/>
      <c r="EB26" s="97"/>
      <c r="EC26" s="98"/>
      <c r="ED26" s="97"/>
      <c r="EE26" s="98"/>
      <c r="EF26" s="96"/>
      <c r="EG26" s="101"/>
      <c r="EH26" s="101"/>
      <c r="EI26" s="96"/>
      <c r="EJ26" s="97"/>
      <c r="EK26" s="98"/>
      <c r="EL26" s="97"/>
      <c r="EM26" s="98"/>
      <c r="EN26" s="96"/>
      <c r="EO26" s="101"/>
      <c r="EP26" s="101"/>
      <c r="EQ26" s="96"/>
      <c r="ER26" s="97"/>
      <c r="ES26" s="98"/>
      <c r="ET26" s="97"/>
      <c r="EU26" s="98"/>
      <c r="EV26" s="96"/>
      <c r="EW26" s="101"/>
      <c r="EX26" s="101"/>
      <c r="EY26" s="96"/>
      <c r="EZ26" s="97"/>
      <c r="FA26" s="98"/>
      <c r="FB26" s="97"/>
      <c r="FC26" s="98"/>
      <c r="FD26" s="96"/>
      <c r="FE26" s="101"/>
      <c r="FF26" s="101"/>
      <c r="FG26" s="96"/>
      <c r="FH26" s="97"/>
      <c r="FI26" s="98"/>
      <c r="FJ26" s="97"/>
      <c r="FK26" s="98"/>
      <c r="FL26" s="96"/>
      <c r="FM26" s="101"/>
      <c r="FN26" s="101"/>
      <c r="FO26" s="96"/>
      <c r="FP26" s="97"/>
      <c r="FQ26" s="98"/>
      <c r="FR26" s="97"/>
      <c r="FS26" s="98"/>
      <c r="FT26" s="96"/>
      <c r="FU26" s="101"/>
      <c r="FV26" s="101"/>
      <c r="FW26" s="96"/>
      <c r="FX26" s="97"/>
      <c r="FY26" s="98"/>
      <c r="FZ26" s="97"/>
      <c r="GA26" s="98"/>
      <c r="GB26" s="96"/>
      <c r="GC26" s="101"/>
      <c r="GD26" s="101"/>
      <c r="GE26" s="96"/>
      <c r="GF26" s="97"/>
      <c r="GG26" s="98"/>
      <c r="GH26" s="97"/>
      <c r="GI26" s="98"/>
      <c r="GJ26" s="96"/>
      <c r="GK26" s="101"/>
      <c r="GL26" s="101"/>
      <c r="GM26" s="96"/>
      <c r="GN26" s="97"/>
      <c r="GO26" s="98"/>
      <c r="GP26" s="97"/>
      <c r="GQ26" s="98"/>
      <c r="GR26" s="96"/>
      <c r="GS26" s="101"/>
      <c r="GT26" s="101"/>
      <c r="GU26" s="96"/>
      <c r="GV26" s="97"/>
      <c r="GW26" s="98"/>
      <c r="GX26" s="97"/>
      <c r="GY26" s="98"/>
      <c r="GZ26" s="96"/>
      <c r="HA26" s="101"/>
      <c r="HB26" s="101"/>
      <c r="HC26" s="96"/>
      <c r="HD26" s="97"/>
      <c r="HE26" s="98"/>
      <c r="HF26" s="97"/>
      <c r="HG26" s="98"/>
      <c r="HH26" s="96"/>
      <c r="HI26" s="101"/>
      <c r="HJ26" s="101"/>
      <c r="HK26" s="96"/>
      <c r="HL26" s="97"/>
      <c r="HM26" s="98"/>
      <c r="HN26" s="97"/>
      <c r="HO26" s="98"/>
      <c r="HP26" s="96"/>
      <c r="HQ26" s="101"/>
      <c r="HR26" s="101"/>
      <c r="HS26" s="96"/>
      <c r="HT26" s="97"/>
      <c r="HU26" s="98"/>
      <c r="HV26" s="97"/>
      <c r="HW26" s="98"/>
      <c r="HX26" s="96"/>
      <c r="HY26" s="101"/>
      <c r="HZ26" s="101"/>
      <c r="IA26" s="96"/>
      <c r="IB26" s="97"/>
      <c r="IC26" s="98"/>
      <c r="ID26" s="97"/>
      <c r="IE26" s="98"/>
      <c r="IF26" s="96"/>
      <c r="IG26" s="101"/>
      <c r="IH26" s="101"/>
      <c r="II26" s="96"/>
      <c r="IJ26" s="97"/>
      <c r="IK26" s="98"/>
      <c r="IL26" s="97"/>
      <c r="IM26" s="98"/>
      <c r="IN26" s="96"/>
      <c r="IO26" s="101"/>
      <c r="IP26" s="101"/>
      <c r="IQ26" s="96"/>
      <c r="IR26" s="97"/>
      <c r="IS26" s="98"/>
      <c r="IT26" s="97"/>
      <c r="IU26" s="98"/>
      <c r="IV26" s="96"/>
    </row>
    <row r="27" spans="1:256" ht="38.25" x14ac:dyDescent="0.25">
      <c r="A27" s="87"/>
      <c r="B27" s="103" t="s">
        <v>140</v>
      </c>
      <c r="C27" s="103" t="s">
        <v>141</v>
      </c>
      <c r="D27" s="97">
        <v>28864</v>
      </c>
      <c r="E27" s="98"/>
      <c r="F27" s="97"/>
      <c r="G27" s="98"/>
      <c r="H27" s="96" t="s">
        <v>180</v>
      </c>
      <c r="I27" s="87"/>
      <c r="J27" s="101"/>
      <c r="K27" s="96"/>
      <c r="L27" s="97"/>
      <c r="M27" s="98"/>
      <c r="N27" s="97"/>
      <c r="O27" s="98"/>
      <c r="P27" s="96"/>
      <c r="Q27" s="101"/>
      <c r="R27" s="101"/>
      <c r="S27" s="96"/>
      <c r="T27" s="97"/>
      <c r="U27" s="98"/>
      <c r="V27" s="97"/>
      <c r="W27" s="98"/>
      <c r="X27" s="96"/>
      <c r="Y27" s="101"/>
      <c r="Z27" s="101"/>
      <c r="AA27" s="96"/>
      <c r="AB27" s="97"/>
      <c r="AC27" s="98"/>
      <c r="AD27" s="97"/>
      <c r="AE27" s="98"/>
      <c r="AF27" s="96"/>
      <c r="AG27" s="101"/>
      <c r="AH27" s="101"/>
      <c r="AI27" s="96"/>
      <c r="AJ27" s="97"/>
      <c r="AK27" s="98"/>
      <c r="AL27" s="97"/>
      <c r="AM27" s="98"/>
      <c r="AN27" s="96"/>
      <c r="AO27" s="101"/>
      <c r="AP27" s="101"/>
      <c r="AQ27" s="96"/>
      <c r="AR27" s="97"/>
      <c r="AS27" s="98"/>
      <c r="AT27" s="97"/>
      <c r="AU27" s="98"/>
      <c r="AV27" s="96"/>
      <c r="AW27" s="101"/>
      <c r="AX27" s="101"/>
      <c r="AY27" s="96"/>
      <c r="AZ27" s="97"/>
      <c r="BA27" s="98"/>
      <c r="BB27" s="97"/>
      <c r="BC27" s="98"/>
      <c r="BD27" s="96"/>
      <c r="BE27" s="101"/>
      <c r="BF27" s="101"/>
      <c r="BG27" s="96"/>
      <c r="BH27" s="97"/>
      <c r="BI27" s="98"/>
      <c r="BJ27" s="97"/>
      <c r="BK27" s="98"/>
      <c r="BL27" s="96"/>
      <c r="BM27" s="101"/>
      <c r="BN27" s="101"/>
      <c r="BO27" s="96"/>
      <c r="BP27" s="97"/>
      <c r="BQ27" s="98"/>
      <c r="BR27" s="97"/>
      <c r="BS27" s="98"/>
      <c r="BT27" s="96"/>
      <c r="BU27" s="101"/>
      <c r="BV27" s="101"/>
      <c r="BW27" s="96"/>
      <c r="BX27" s="97"/>
      <c r="BY27" s="98"/>
      <c r="BZ27" s="97"/>
      <c r="CA27" s="98"/>
      <c r="CB27" s="96"/>
      <c r="CC27" s="101"/>
      <c r="CD27" s="101"/>
      <c r="CE27" s="96"/>
      <c r="CF27" s="97"/>
      <c r="CG27" s="98"/>
      <c r="CH27" s="97"/>
      <c r="CI27" s="98"/>
      <c r="CJ27" s="96"/>
      <c r="CK27" s="101"/>
      <c r="CL27" s="101"/>
      <c r="CM27" s="96"/>
      <c r="CN27" s="97"/>
      <c r="CO27" s="98"/>
      <c r="CP27" s="97"/>
      <c r="CQ27" s="98"/>
      <c r="CR27" s="96"/>
      <c r="CS27" s="101"/>
      <c r="CT27" s="101"/>
      <c r="CU27" s="96"/>
      <c r="CV27" s="97"/>
      <c r="CW27" s="98"/>
      <c r="CX27" s="97"/>
      <c r="CY27" s="98"/>
      <c r="CZ27" s="96"/>
      <c r="DA27" s="101"/>
      <c r="DB27" s="101"/>
      <c r="DC27" s="96"/>
      <c r="DD27" s="97"/>
      <c r="DE27" s="98"/>
      <c r="DF27" s="97"/>
      <c r="DG27" s="98"/>
      <c r="DH27" s="96"/>
      <c r="DI27" s="101"/>
      <c r="DJ27" s="101"/>
      <c r="DK27" s="96"/>
      <c r="DL27" s="97"/>
      <c r="DM27" s="98"/>
      <c r="DN27" s="97"/>
      <c r="DO27" s="98"/>
      <c r="DP27" s="96"/>
      <c r="DQ27" s="101"/>
      <c r="DR27" s="101"/>
      <c r="DS27" s="96"/>
      <c r="DT27" s="97"/>
      <c r="DU27" s="98"/>
      <c r="DV27" s="97"/>
      <c r="DW27" s="98"/>
      <c r="DX27" s="96"/>
      <c r="DY27" s="101"/>
      <c r="DZ27" s="101"/>
      <c r="EA27" s="96"/>
      <c r="EB27" s="97"/>
      <c r="EC27" s="98"/>
      <c r="ED27" s="97"/>
      <c r="EE27" s="98"/>
      <c r="EF27" s="96"/>
      <c r="EG27" s="101"/>
      <c r="EH27" s="101"/>
      <c r="EI27" s="96"/>
      <c r="EJ27" s="97"/>
      <c r="EK27" s="98"/>
      <c r="EL27" s="97"/>
      <c r="EM27" s="98"/>
      <c r="EN27" s="96"/>
      <c r="EO27" s="101"/>
      <c r="EP27" s="101"/>
      <c r="EQ27" s="96"/>
      <c r="ER27" s="97"/>
      <c r="ES27" s="98"/>
      <c r="ET27" s="97"/>
      <c r="EU27" s="98"/>
      <c r="EV27" s="96"/>
      <c r="EW27" s="101"/>
      <c r="EX27" s="101"/>
      <c r="EY27" s="96"/>
      <c r="EZ27" s="97"/>
      <c r="FA27" s="98"/>
      <c r="FB27" s="97"/>
      <c r="FC27" s="98"/>
      <c r="FD27" s="96"/>
      <c r="FE27" s="101"/>
      <c r="FF27" s="101"/>
      <c r="FG27" s="96"/>
      <c r="FH27" s="97"/>
      <c r="FI27" s="98"/>
      <c r="FJ27" s="97"/>
      <c r="FK27" s="98"/>
      <c r="FL27" s="96"/>
      <c r="FM27" s="101"/>
      <c r="FN27" s="101"/>
      <c r="FO27" s="96"/>
      <c r="FP27" s="97"/>
      <c r="FQ27" s="98"/>
      <c r="FR27" s="97"/>
      <c r="FS27" s="98"/>
      <c r="FT27" s="96"/>
      <c r="FU27" s="101"/>
      <c r="FV27" s="101"/>
      <c r="FW27" s="96"/>
      <c r="FX27" s="97"/>
      <c r="FY27" s="98"/>
      <c r="FZ27" s="97"/>
      <c r="GA27" s="98"/>
      <c r="GB27" s="96"/>
      <c r="GC27" s="101"/>
      <c r="GD27" s="101"/>
      <c r="GE27" s="96"/>
      <c r="GF27" s="97"/>
      <c r="GG27" s="98"/>
      <c r="GH27" s="97"/>
      <c r="GI27" s="98"/>
      <c r="GJ27" s="96"/>
      <c r="GK27" s="101"/>
      <c r="GL27" s="101"/>
      <c r="GM27" s="96"/>
      <c r="GN27" s="97"/>
      <c r="GO27" s="98"/>
      <c r="GP27" s="97"/>
      <c r="GQ27" s="98"/>
      <c r="GR27" s="96"/>
      <c r="GS27" s="101"/>
      <c r="GT27" s="101"/>
      <c r="GU27" s="96"/>
      <c r="GV27" s="97"/>
      <c r="GW27" s="98"/>
      <c r="GX27" s="97"/>
      <c r="GY27" s="98"/>
      <c r="GZ27" s="96"/>
      <c r="HA27" s="101"/>
      <c r="HB27" s="101"/>
      <c r="HC27" s="96"/>
      <c r="HD27" s="97"/>
      <c r="HE27" s="98"/>
      <c r="HF27" s="97"/>
      <c r="HG27" s="98"/>
      <c r="HH27" s="96"/>
      <c r="HI27" s="101"/>
      <c r="HJ27" s="101"/>
      <c r="HK27" s="96"/>
      <c r="HL27" s="97"/>
      <c r="HM27" s="98"/>
      <c r="HN27" s="97"/>
      <c r="HO27" s="98"/>
      <c r="HP27" s="96"/>
      <c r="HQ27" s="101"/>
      <c r="HR27" s="101"/>
      <c r="HS27" s="96"/>
      <c r="HT27" s="97"/>
      <c r="HU27" s="98"/>
      <c r="HV27" s="97"/>
      <c r="HW27" s="98"/>
      <c r="HX27" s="96"/>
      <c r="HY27" s="101"/>
      <c r="HZ27" s="101"/>
      <c r="IA27" s="96"/>
      <c r="IB27" s="97"/>
      <c r="IC27" s="98"/>
      <c r="ID27" s="97"/>
      <c r="IE27" s="98"/>
      <c r="IF27" s="96"/>
      <c r="IG27" s="101"/>
      <c r="IH27" s="101"/>
      <c r="II27" s="96"/>
      <c r="IJ27" s="97"/>
      <c r="IK27" s="98"/>
      <c r="IL27" s="97"/>
      <c r="IM27" s="98"/>
      <c r="IN27" s="96"/>
      <c r="IO27" s="101"/>
      <c r="IP27" s="101"/>
      <c r="IQ27" s="96"/>
      <c r="IR27" s="97"/>
      <c r="IS27" s="98"/>
      <c r="IT27" s="97"/>
      <c r="IU27" s="98"/>
      <c r="IV27" s="96"/>
    </row>
    <row r="28" spans="1:256" ht="25.5" x14ac:dyDescent="0.25">
      <c r="A28" s="87" t="s">
        <v>9</v>
      </c>
      <c r="B28" s="88" t="s">
        <v>10</v>
      </c>
      <c r="C28" s="92" t="s">
        <v>138</v>
      </c>
      <c r="D28" s="97"/>
      <c r="E28" s="98"/>
      <c r="F28" s="97">
        <v>28864</v>
      </c>
      <c r="G28" s="98"/>
      <c r="H28" s="96" t="s">
        <v>181</v>
      </c>
      <c r="I28" s="87"/>
      <c r="J28" s="101"/>
      <c r="K28" s="96"/>
      <c r="L28" s="97"/>
      <c r="M28" s="98"/>
      <c r="N28" s="97"/>
      <c r="O28" s="98"/>
      <c r="P28" s="96"/>
      <c r="Q28" s="101"/>
      <c r="R28" s="101"/>
      <c r="S28" s="96"/>
      <c r="T28" s="97"/>
      <c r="U28" s="98"/>
      <c r="V28" s="97"/>
      <c r="W28" s="98"/>
      <c r="X28" s="96"/>
      <c r="Y28" s="101"/>
      <c r="Z28" s="101"/>
      <c r="AA28" s="96"/>
      <c r="AB28" s="97"/>
      <c r="AC28" s="98"/>
      <c r="AD28" s="97"/>
      <c r="AE28" s="98"/>
      <c r="AF28" s="96"/>
      <c r="AG28" s="101"/>
      <c r="AH28" s="101"/>
      <c r="AI28" s="96"/>
      <c r="AJ28" s="97"/>
      <c r="AK28" s="98"/>
      <c r="AL28" s="97"/>
      <c r="AM28" s="98"/>
      <c r="AN28" s="96"/>
      <c r="AO28" s="101"/>
      <c r="AP28" s="101"/>
      <c r="AQ28" s="96"/>
      <c r="AR28" s="97"/>
      <c r="AS28" s="98"/>
      <c r="AT28" s="97"/>
      <c r="AU28" s="98"/>
      <c r="AV28" s="96"/>
      <c r="AW28" s="101"/>
      <c r="AX28" s="101"/>
      <c r="AY28" s="96"/>
      <c r="AZ28" s="97"/>
      <c r="BA28" s="98"/>
      <c r="BB28" s="97"/>
      <c r="BC28" s="98"/>
      <c r="BD28" s="96"/>
      <c r="BE28" s="101"/>
      <c r="BF28" s="101"/>
      <c r="BG28" s="96"/>
      <c r="BH28" s="97"/>
      <c r="BI28" s="98"/>
      <c r="BJ28" s="97"/>
      <c r="BK28" s="98"/>
      <c r="BL28" s="96"/>
      <c r="BM28" s="101"/>
      <c r="BN28" s="101"/>
      <c r="BO28" s="96"/>
      <c r="BP28" s="97"/>
      <c r="BQ28" s="98"/>
      <c r="BR28" s="97"/>
      <c r="BS28" s="98"/>
      <c r="BT28" s="96"/>
      <c r="BU28" s="101"/>
      <c r="BV28" s="101"/>
      <c r="BW28" s="96"/>
      <c r="BX28" s="97"/>
      <c r="BY28" s="98"/>
      <c r="BZ28" s="97"/>
      <c r="CA28" s="98"/>
      <c r="CB28" s="96"/>
      <c r="CC28" s="101"/>
      <c r="CD28" s="101"/>
      <c r="CE28" s="96"/>
      <c r="CF28" s="97"/>
      <c r="CG28" s="98"/>
      <c r="CH28" s="97"/>
      <c r="CI28" s="98"/>
      <c r="CJ28" s="96"/>
      <c r="CK28" s="101"/>
      <c r="CL28" s="101"/>
      <c r="CM28" s="96"/>
      <c r="CN28" s="97"/>
      <c r="CO28" s="98"/>
      <c r="CP28" s="97"/>
      <c r="CQ28" s="98"/>
      <c r="CR28" s="96"/>
      <c r="CS28" s="101"/>
      <c r="CT28" s="101"/>
      <c r="CU28" s="96"/>
      <c r="CV28" s="97"/>
      <c r="CW28" s="98"/>
      <c r="CX28" s="97"/>
      <c r="CY28" s="98"/>
      <c r="CZ28" s="96"/>
      <c r="DA28" s="101"/>
      <c r="DB28" s="101"/>
      <c r="DC28" s="96"/>
      <c r="DD28" s="97"/>
      <c r="DE28" s="98"/>
      <c r="DF28" s="97"/>
      <c r="DG28" s="98"/>
      <c r="DH28" s="96"/>
      <c r="DI28" s="101"/>
      <c r="DJ28" s="101"/>
      <c r="DK28" s="96"/>
      <c r="DL28" s="97"/>
      <c r="DM28" s="98"/>
      <c r="DN28" s="97"/>
      <c r="DO28" s="98"/>
      <c r="DP28" s="96"/>
      <c r="DQ28" s="101"/>
      <c r="DR28" s="101"/>
      <c r="DS28" s="96"/>
      <c r="DT28" s="97"/>
      <c r="DU28" s="98"/>
      <c r="DV28" s="97"/>
      <c r="DW28" s="98"/>
      <c r="DX28" s="96"/>
      <c r="DY28" s="101"/>
      <c r="DZ28" s="101"/>
      <c r="EA28" s="96"/>
      <c r="EB28" s="97"/>
      <c r="EC28" s="98"/>
      <c r="ED28" s="97"/>
      <c r="EE28" s="98"/>
      <c r="EF28" s="96"/>
      <c r="EG28" s="101"/>
      <c r="EH28" s="101"/>
      <c r="EI28" s="96"/>
      <c r="EJ28" s="97"/>
      <c r="EK28" s="98"/>
      <c r="EL28" s="97"/>
      <c r="EM28" s="98"/>
      <c r="EN28" s="96"/>
      <c r="EO28" s="101"/>
      <c r="EP28" s="101"/>
      <c r="EQ28" s="96"/>
      <c r="ER28" s="97"/>
      <c r="ES28" s="98"/>
      <c r="ET28" s="97"/>
      <c r="EU28" s="98"/>
      <c r="EV28" s="96"/>
      <c r="EW28" s="101"/>
      <c r="EX28" s="101"/>
      <c r="EY28" s="96"/>
      <c r="EZ28" s="97"/>
      <c r="FA28" s="98"/>
      <c r="FB28" s="97"/>
      <c r="FC28" s="98"/>
      <c r="FD28" s="96"/>
      <c r="FE28" s="101"/>
      <c r="FF28" s="101"/>
      <c r="FG28" s="96"/>
      <c r="FH28" s="97"/>
      <c r="FI28" s="98"/>
      <c r="FJ28" s="97"/>
      <c r="FK28" s="98"/>
      <c r="FL28" s="96"/>
      <c r="FM28" s="101"/>
      <c r="FN28" s="101"/>
      <c r="FO28" s="96"/>
      <c r="FP28" s="97"/>
      <c r="FQ28" s="98"/>
      <c r="FR28" s="97"/>
      <c r="FS28" s="98"/>
      <c r="FT28" s="96"/>
      <c r="FU28" s="101"/>
      <c r="FV28" s="101"/>
      <c r="FW28" s="96"/>
      <c r="FX28" s="97"/>
      <c r="FY28" s="98"/>
      <c r="FZ28" s="97"/>
      <c r="GA28" s="98"/>
      <c r="GB28" s="96"/>
      <c r="GC28" s="101"/>
      <c r="GD28" s="101"/>
      <c r="GE28" s="96"/>
      <c r="GF28" s="97"/>
      <c r="GG28" s="98"/>
      <c r="GH28" s="97"/>
      <c r="GI28" s="98"/>
      <c r="GJ28" s="96"/>
      <c r="GK28" s="101"/>
      <c r="GL28" s="101"/>
      <c r="GM28" s="96"/>
      <c r="GN28" s="97"/>
      <c r="GO28" s="98"/>
      <c r="GP28" s="97"/>
      <c r="GQ28" s="98"/>
      <c r="GR28" s="96"/>
      <c r="GS28" s="101"/>
      <c r="GT28" s="101"/>
      <c r="GU28" s="96"/>
      <c r="GV28" s="97"/>
      <c r="GW28" s="98"/>
      <c r="GX28" s="97"/>
      <c r="GY28" s="98"/>
      <c r="GZ28" s="96"/>
      <c r="HA28" s="101"/>
      <c r="HB28" s="101"/>
      <c r="HC28" s="96"/>
      <c r="HD28" s="97"/>
      <c r="HE28" s="98"/>
      <c r="HF28" s="97"/>
      <c r="HG28" s="98"/>
      <c r="HH28" s="96"/>
      <c r="HI28" s="101"/>
      <c r="HJ28" s="101"/>
      <c r="HK28" s="96"/>
      <c r="HL28" s="97"/>
      <c r="HM28" s="98"/>
      <c r="HN28" s="97"/>
      <c r="HO28" s="98"/>
      <c r="HP28" s="96"/>
      <c r="HQ28" s="101"/>
      <c r="HR28" s="101"/>
      <c r="HS28" s="96"/>
      <c r="HT28" s="97"/>
      <c r="HU28" s="98"/>
      <c r="HV28" s="97"/>
      <c r="HW28" s="98"/>
      <c r="HX28" s="96"/>
      <c r="HY28" s="101"/>
      <c r="HZ28" s="101"/>
      <c r="IA28" s="96"/>
      <c r="IB28" s="97"/>
      <c r="IC28" s="98"/>
      <c r="ID28" s="97"/>
      <c r="IE28" s="98"/>
      <c r="IF28" s="96"/>
      <c r="IG28" s="101"/>
      <c r="IH28" s="101"/>
      <c r="II28" s="96"/>
      <c r="IJ28" s="97"/>
      <c r="IK28" s="98"/>
      <c r="IL28" s="97"/>
      <c r="IM28" s="98"/>
      <c r="IN28" s="96"/>
      <c r="IO28" s="101"/>
      <c r="IP28" s="101"/>
      <c r="IQ28" s="96"/>
      <c r="IR28" s="97"/>
      <c r="IS28" s="98"/>
      <c r="IT28" s="97"/>
      <c r="IU28" s="98"/>
      <c r="IV28" s="96"/>
    </row>
    <row r="29" spans="1:256" x14ac:dyDescent="0.25">
      <c r="A29" s="104"/>
      <c r="B29" s="105"/>
      <c r="C29" s="106" t="s">
        <v>128</v>
      </c>
      <c r="D29" s="107">
        <v>309238.38</v>
      </c>
      <c r="E29" s="107">
        <v>10419.15</v>
      </c>
      <c r="F29" s="107">
        <v>309238.38</v>
      </c>
      <c r="G29" s="107">
        <v>10419.15</v>
      </c>
      <c r="H29" s="108"/>
      <c r="I29" s="81"/>
      <c r="J29" s="82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3"/>
      <c r="CX29" s="83"/>
      <c r="CY29" s="83"/>
      <c r="CZ29" s="83"/>
      <c r="DA29" s="83"/>
      <c r="DB29" s="83"/>
      <c r="DC29" s="83"/>
      <c r="DD29" s="83"/>
      <c r="DE29" s="83"/>
      <c r="DF29" s="83"/>
      <c r="DG29" s="83"/>
      <c r="DH29" s="83"/>
      <c r="DI29" s="83"/>
      <c r="DJ29" s="83"/>
      <c r="DK29" s="83"/>
      <c r="DL29" s="83"/>
      <c r="DM29" s="83"/>
      <c r="DN29" s="83"/>
      <c r="DO29" s="83"/>
      <c r="DP29" s="83"/>
      <c r="DQ29" s="83"/>
      <c r="DR29" s="83"/>
      <c r="DS29" s="83"/>
      <c r="DT29" s="83"/>
      <c r="DU29" s="83"/>
      <c r="DV29" s="83"/>
      <c r="DW29" s="83"/>
      <c r="DX29" s="83"/>
      <c r="DY29" s="83"/>
      <c r="DZ29" s="83"/>
      <c r="EA29" s="83"/>
      <c r="EB29" s="83"/>
      <c r="EC29" s="83"/>
      <c r="ED29" s="83"/>
      <c r="EE29" s="83"/>
      <c r="EF29" s="83"/>
      <c r="EG29" s="83"/>
      <c r="EH29" s="83"/>
      <c r="EI29" s="83"/>
      <c r="EJ29" s="83"/>
      <c r="EK29" s="83"/>
      <c r="EL29" s="83"/>
      <c r="EM29" s="83"/>
      <c r="EN29" s="83"/>
      <c r="EO29" s="83"/>
      <c r="EP29" s="83"/>
      <c r="EQ29" s="83"/>
      <c r="ER29" s="83"/>
      <c r="ES29" s="83"/>
      <c r="ET29" s="83"/>
      <c r="EU29" s="83"/>
      <c r="EV29" s="83"/>
      <c r="EW29" s="83"/>
      <c r="EX29" s="83"/>
      <c r="EY29" s="83"/>
      <c r="EZ29" s="83"/>
      <c r="FA29" s="83"/>
      <c r="FB29" s="83"/>
      <c r="FC29" s="83"/>
      <c r="FD29" s="83"/>
      <c r="FE29" s="83"/>
      <c r="FF29" s="83"/>
      <c r="FG29" s="83"/>
      <c r="FH29" s="83"/>
      <c r="FI29" s="83"/>
      <c r="FJ29" s="83"/>
      <c r="FK29" s="83"/>
      <c r="FL29" s="83"/>
      <c r="FM29" s="83"/>
      <c r="FN29" s="83"/>
      <c r="FO29" s="83"/>
      <c r="FP29" s="83"/>
      <c r="FQ29" s="83"/>
      <c r="FR29" s="83"/>
      <c r="FS29" s="83"/>
      <c r="FT29" s="83"/>
      <c r="FU29" s="83"/>
      <c r="FV29" s="83"/>
      <c r="FW29" s="83"/>
      <c r="FX29" s="83"/>
      <c r="FY29" s="83"/>
      <c r="FZ29" s="83"/>
      <c r="GA29" s="83"/>
      <c r="GB29" s="83"/>
      <c r="GC29" s="83"/>
      <c r="GD29" s="83"/>
      <c r="GE29" s="83"/>
      <c r="GF29" s="83"/>
      <c r="GG29" s="83"/>
      <c r="GH29" s="83"/>
      <c r="GI29" s="83"/>
      <c r="GJ29" s="83"/>
      <c r="GK29" s="83"/>
      <c r="GL29" s="83"/>
      <c r="GM29" s="83"/>
      <c r="GN29" s="83"/>
      <c r="GO29" s="83"/>
      <c r="GP29" s="83"/>
      <c r="GQ29" s="83"/>
      <c r="GR29" s="83"/>
      <c r="GS29" s="83"/>
      <c r="GT29" s="83"/>
      <c r="GU29" s="83"/>
      <c r="GV29" s="83"/>
      <c r="GW29" s="83"/>
      <c r="GX29" s="83"/>
      <c r="GY29" s="83"/>
      <c r="GZ29" s="83"/>
      <c r="HA29" s="83"/>
      <c r="HB29" s="83"/>
      <c r="HC29" s="83"/>
      <c r="HD29" s="83"/>
      <c r="HE29" s="83"/>
      <c r="HF29" s="83"/>
      <c r="HG29" s="83"/>
      <c r="HH29" s="83"/>
      <c r="HI29" s="83"/>
      <c r="HJ29" s="83"/>
      <c r="HK29" s="83"/>
      <c r="HL29" s="83"/>
      <c r="HM29" s="83"/>
      <c r="HN29" s="83"/>
      <c r="HO29" s="83"/>
      <c r="HP29" s="83"/>
      <c r="HQ29" s="83"/>
      <c r="HR29" s="83"/>
      <c r="HS29" s="83"/>
      <c r="HT29" s="83"/>
      <c r="HU29" s="83"/>
      <c r="HV29" s="83"/>
      <c r="HW29" s="83"/>
      <c r="HX29" s="83"/>
      <c r="HY29" s="83"/>
      <c r="HZ29" s="83"/>
      <c r="IA29" s="83"/>
      <c r="IB29" s="83"/>
      <c r="IC29" s="83"/>
      <c r="ID29" s="83"/>
      <c r="IE29" s="83"/>
      <c r="IF29" s="83"/>
      <c r="IG29" s="83"/>
      <c r="IH29" s="83"/>
      <c r="II29" s="83"/>
      <c r="IJ29" s="83"/>
      <c r="IK29" s="83"/>
      <c r="IL29" s="83"/>
      <c r="IM29" s="83"/>
      <c r="IN29" s="83"/>
      <c r="IO29" s="83"/>
      <c r="IP29" s="83"/>
      <c r="IQ29" s="83"/>
      <c r="IR29" s="83"/>
      <c r="IS29" s="83"/>
      <c r="IT29" s="83"/>
      <c r="IU29" s="83"/>
      <c r="IV29" s="83"/>
    </row>
    <row r="30" spans="1:256" x14ac:dyDescent="0.25">
      <c r="A30" s="104"/>
      <c r="B30" s="105"/>
      <c r="C30" s="108"/>
      <c r="D30" s="109"/>
      <c r="E30" s="109"/>
      <c r="F30" s="110"/>
      <c r="G30" s="109"/>
      <c r="H30" s="108"/>
      <c r="I30" s="81"/>
      <c r="J30" s="82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  <c r="CQ30" s="83"/>
      <c r="CR30" s="83"/>
      <c r="CS30" s="83"/>
      <c r="CT30" s="83"/>
      <c r="CU30" s="83"/>
      <c r="CV30" s="83"/>
      <c r="CW30" s="83"/>
      <c r="CX30" s="83"/>
      <c r="CY30" s="83"/>
      <c r="CZ30" s="83"/>
      <c r="DA30" s="83"/>
      <c r="DB30" s="83"/>
      <c r="DC30" s="83"/>
      <c r="DD30" s="83"/>
      <c r="DE30" s="83"/>
      <c r="DF30" s="83"/>
      <c r="DG30" s="83"/>
      <c r="DH30" s="83"/>
      <c r="DI30" s="83"/>
      <c r="DJ30" s="83"/>
      <c r="DK30" s="83"/>
      <c r="DL30" s="83"/>
      <c r="DM30" s="83"/>
      <c r="DN30" s="83"/>
      <c r="DO30" s="83"/>
      <c r="DP30" s="83"/>
      <c r="DQ30" s="83"/>
      <c r="DR30" s="83"/>
      <c r="DS30" s="83"/>
      <c r="DT30" s="83"/>
      <c r="DU30" s="83"/>
      <c r="DV30" s="83"/>
      <c r="DW30" s="83"/>
      <c r="DX30" s="83"/>
      <c r="DY30" s="83"/>
      <c r="DZ30" s="83"/>
      <c r="EA30" s="83"/>
      <c r="EB30" s="83"/>
      <c r="EC30" s="83"/>
      <c r="ED30" s="83"/>
      <c r="EE30" s="83"/>
      <c r="EF30" s="83"/>
      <c r="EG30" s="83"/>
      <c r="EH30" s="83"/>
      <c r="EI30" s="83"/>
      <c r="EJ30" s="83"/>
      <c r="EK30" s="83"/>
      <c r="EL30" s="83"/>
      <c r="EM30" s="83"/>
      <c r="EN30" s="83"/>
      <c r="EO30" s="83"/>
      <c r="EP30" s="83"/>
      <c r="EQ30" s="83"/>
      <c r="ER30" s="83"/>
      <c r="ES30" s="83"/>
      <c r="ET30" s="83"/>
      <c r="EU30" s="83"/>
      <c r="EV30" s="83"/>
      <c r="EW30" s="83"/>
      <c r="EX30" s="83"/>
      <c r="EY30" s="83"/>
      <c r="EZ30" s="83"/>
      <c r="FA30" s="83"/>
      <c r="FB30" s="83"/>
      <c r="FC30" s="83"/>
      <c r="FD30" s="83"/>
      <c r="FE30" s="83"/>
      <c r="FF30" s="83"/>
      <c r="FG30" s="83"/>
      <c r="FH30" s="83"/>
      <c r="FI30" s="83"/>
      <c r="FJ30" s="83"/>
      <c r="FK30" s="83"/>
      <c r="FL30" s="83"/>
      <c r="FM30" s="83"/>
      <c r="FN30" s="83"/>
      <c r="FO30" s="83"/>
      <c r="FP30" s="83"/>
      <c r="FQ30" s="83"/>
      <c r="FR30" s="83"/>
      <c r="FS30" s="83"/>
      <c r="FT30" s="83"/>
      <c r="FU30" s="83"/>
      <c r="FV30" s="83"/>
      <c r="FW30" s="83"/>
      <c r="FX30" s="83"/>
      <c r="FY30" s="83"/>
      <c r="FZ30" s="83"/>
      <c r="GA30" s="83"/>
      <c r="GB30" s="83"/>
      <c r="GC30" s="83"/>
      <c r="GD30" s="83"/>
      <c r="GE30" s="83"/>
      <c r="GF30" s="83"/>
      <c r="GG30" s="83"/>
      <c r="GH30" s="83"/>
      <c r="GI30" s="83"/>
      <c r="GJ30" s="83"/>
      <c r="GK30" s="83"/>
      <c r="GL30" s="83"/>
      <c r="GM30" s="83"/>
      <c r="GN30" s="83"/>
      <c r="GO30" s="83"/>
      <c r="GP30" s="83"/>
      <c r="GQ30" s="83"/>
      <c r="GR30" s="83"/>
      <c r="GS30" s="83"/>
      <c r="GT30" s="83"/>
      <c r="GU30" s="83"/>
      <c r="GV30" s="83"/>
      <c r="GW30" s="83"/>
      <c r="GX30" s="83"/>
      <c r="GY30" s="83"/>
      <c r="GZ30" s="83"/>
      <c r="HA30" s="83"/>
      <c r="HB30" s="83"/>
      <c r="HC30" s="83"/>
      <c r="HD30" s="83"/>
      <c r="HE30" s="83"/>
      <c r="HF30" s="83"/>
      <c r="HG30" s="83"/>
      <c r="HH30" s="83"/>
      <c r="HI30" s="83"/>
      <c r="HJ30" s="83"/>
      <c r="HK30" s="83"/>
      <c r="HL30" s="83"/>
      <c r="HM30" s="83"/>
      <c r="HN30" s="83"/>
      <c r="HO30" s="83"/>
      <c r="HP30" s="83"/>
      <c r="HQ30" s="83"/>
      <c r="HR30" s="83"/>
      <c r="HS30" s="83"/>
      <c r="HT30" s="83"/>
      <c r="HU30" s="83"/>
      <c r="HV30" s="83"/>
      <c r="HW30" s="83"/>
      <c r="HX30" s="83"/>
      <c r="HY30" s="83"/>
      <c r="HZ30" s="83"/>
      <c r="IA30" s="83"/>
      <c r="IB30" s="83"/>
      <c r="IC30" s="83"/>
      <c r="ID30" s="83"/>
      <c r="IE30" s="83"/>
      <c r="IF30" s="83"/>
      <c r="IG30" s="83"/>
      <c r="IH30" s="83"/>
      <c r="II30" s="83"/>
      <c r="IJ30" s="83"/>
      <c r="IK30" s="83"/>
      <c r="IL30" s="83"/>
      <c r="IM30" s="83"/>
      <c r="IN30" s="83"/>
      <c r="IO30" s="83"/>
      <c r="IP30" s="83"/>
      <c r="IQ30" s="83"/>
      <c r="IR30" s="83"/>
      <c r="IS30" s="83"/>
      <c r="IT30" s="83"/>
      <c r="IU30" s="83"/>
      <c r="IV30" s="83"/>
    </row>
    <row r="31" spans="1:256" ht="25.5" x14ac:dyDescent="0.25">
      <c r="A31" s="111"/>
      <c r="B31" s="112"/>
      <c r="C31" s="113" t="s">
        <v>182</v>
      </c>
      <c r="D31" s="109"/>
      <c r="E31" s="109"/>
      <c r="F31" s="110"/>
      <c r="G31" s="114"/>
      <c r="H31" s="92"/>
      <c r="I31" s="81"/>
      <c r="J31" s="82"/>
    </row>
    <row r="32" spans="1:256" x14ac:dyDescent="0.25">
      <c r="A32" s="111"/>
      <c r="B32" s="112"/>
      <c r="C32" s="113"/>
      <c r="D32" s="109"/>
      <c r="E32" s="109"/>
      <c r="F32" s="110"/>
      <c r="G32" s="114"/>
      <c r="H32" s="92"/>
      <c r="I32" s="81"/>
      <c r="J32" s="82"/>
    </row>
    <row r="33" spans="1:10" x14ac:dyDescent="0.25">
      <c r="A33" s="111"/>
      <c r="B33" s="112"/>
      <c r="C33" s="89" t="s">
        <v>130</v>
      </c>
      <c r="D33" s="109">
        <v>309238.38</v>
      </c>
      <c r="E33" s="109"/>
      <c r="F33" s="110"/>
      <c r="G33" s="114"/>
      <c r="H33" s="92"/>
      <c r="I33" s="81"/>
      <c r="J33" s="82"/>
    </row>
    <row r="34" spans="1:10" x14ac:dyDescent="0.25">
      <c r="A34" s="111"/>
      <c r="B34" s="112"/>
      <c r="C34" s="89" t="s">
        <v>131</v>
      </c>
      <c r="D34" s="109">
        <v>-10419.15</v>
      </c>
      <c r="E34" s="109"/>
      <c r="F34" s="110"/>
      <c r="G34" s="114"/>
      <c r="H34" s="92"/>
      <c r="I34" s="81"/>
      <c r="J34" s="82"/>
    </row>
    <row r="35" spans="1:10" x14ac:dyDescent="0.25">
      <c r="A35" s="111"/>
      <c r="B35" s="112"/>
      <c r="C35" s="89" t="s">
        <v>132</v>
      </c>
      <c r="D35" s="115">
        <v>-309238.38</v>
      </c>
      <c r="E35" s="109"/>
      <c r="F35" s="110"/>
      <c r="G35" s="114"/>
      <c r="H35" s="92"/>
      <c r="I35" s="81"/>
      <c r="J35" s="82"/>
    </row>
    <row r="36" spans="1:10" x14ac:dyDescent="0.25">
      <c r="A36" s="111"/>
      <c r="B36" s="112"/>
      <c r="C36" s="89" t="s">
        <v>133</v>
      </c>
      <c r="D36" s="115">
        <v>10419.15</v>
      </c>
      <c r="E36" s="109"/>
      <c r="F36" s="110"/>
      <c r="G36" s="114"/>
      <c r="H36" s="92"/>
      <c r="I36" s="81"/>
      <c r="J36" s="82"/>
    </row>
    <row r="37" spans="1:10" x14ac:dyDescent="0.25">
      <c r="A37" s="111"/>
      <c r="B37" s="112"/>
      <c r="C37" s="116" t="s">
        <v>13</v>
      </c>
      <c r="D37" s="107">
        <v>-2.3646862246096134E-11</v>
      </c>
      <c r="E37" s="109"/>
      <c r="F37" s="110"/>
      <c r="G37" s="114"/>
      <c r="H37" s="92"/>
      <c r="I37" s="81"/>
      <c r="J37" s="82"/>
    </row>
    <row r="38" spans="1:10" x14ac:dyDescent="0.25">
      <c r="A38" s="117"/>
      <c r="B38" s="118"/>
      <c r="C38" s="89"/>
      <c r="D38" s="119"/>
      <c r="E38" s="119"/>
      <c r="F38" s="120"/>
      <c r="G38" s="120"/>
      <c r="H38" s="92"/>
      <c r="I38" s="81"/>
      <c r="J38" s="83"/>
    </row>
    <row r="39" spans="1:10" x14ac:dyDescent="0.25">
      <c r="A39" s="117"/>
      <c r="B39" s="118"/>
      <c r="C39" s="89"/>
      <c r="D39" s="119"/>
      <c r="E39" s="119"/>
      <c r="F39" s="120"/>
      <c r="G39" s="120"/>
      <c r="H39" s="92"/>
      <c r="I39" s="83"/>
      <c r="J39" s="83"/>
    </row>
    <row r="40" spans="1:10" x14ac:dyDescent="0.25">
      <c r="A40" s="121"/>
      <c r="B40" s="122"/>
      <c r="C40" s="123"/>
      <c r="D40" s="123"/>
      <c r="E40" s="123"/>
      <c r="F40" s="123"/>
      <c r="G40" s="123"/>
      <c r="H40" s="124"/>
      <c r="I40" s="125"/>
      <c r="J40" s="123"/>
    </row>
    <row r="41" spans="1:10" x14ac:dyDescent="0.25">
      <c r="A41" s="121"/>
      <c r="B41" s="122"/>
      <c r="C41" s="123"/>
      <c r="D41" s="126"/>
      <c r="E41" s="123"/>
      <c r="F41" s="123"/>
      <c r="G41" s="123"/>
      <c r="H41" s="124"/>
      <c r="I41" s="125"/>
      <c r="J41" s="123"/>
    </row>
  </sheetData>
  <mergeCells count="3">
    <mergeCell ref="A2:H2"/>
    <mergeCell ref="A1:H1"/>
    <mergeCell ref="A3:H3"/>
  </mergeCells>
  <printOptions horizontalCentered="1"/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AMMINISTRAZIONE</vt:lpstr>
      <vt:lpstr>13 integrazione agraria</vt:lpstr>
      <vt:lpstr>umanistici 10 integrazione</vt:lpstr>
      <vt:lpstr>medclin 9 integrazione</vt:lpstr>
      <vt:lpstr>'13 integrazione agraria'!Area_stampa</vt:lpstr>
      <vt:lpstr>AMMINISTRAZIONE!Area_stampa</vt:lpstr>
      <vt:lpstr>'medclin 9 integrazione'!Area_stampa</vt:lpstr>
      <vt:lpstr>'umanistici 10 integrazione'!Area_stampa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s.campaniello</dc:creator>
  <cp:lastModifiedBy>n.laporta</cp:lastModifiedBy>
  <cp:lastPrinted>2017-05-02T09:16:04Z</cp:lastPrinted>
  <dcterms:created xsi:type="dcterms:W3CDTF">2016-11-04T11:27:57Z</dcterms:created>
  <dcterms:modified xsi:type="dcterms:W3CDTF">2017-05-09T14:20:52Z</dcterms:modified>
</cp:coreProperties>
</file>