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FDA1B5E7-5F30-4B41-8035-1471AE40FC01}" xr6:coauthVersionLast="45" xr6:coauthVersionMax="45" xr10:uidLastSave="{00000000-0000-0000-0000-000000000000}"/>
  <bookViews>
    <workbookView xWindow="0" yWindow="0" windowWidth="28800" windowHeight="15750" xr2:uid="{00000000-000D-0000-FFFF-FFFF00000000}"/>
  </bookViews>
  <sheets>
    <sheet name="IPOTESI INTEGRATIVO CE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1" l="1"/>
  <c r="A16" i="1"/>
  <c r="A15" i="1"/>
  <c r="A13" i="1" l="1"/>
  <c r="A7" i="1"/>
  <c r="A10" i="1"/>
  <c r="E4" i="1"/>
  <c r="B4" i="1" l="1"/>
  <c r="C4" i="1" l="1"/>
  <c r="D4" i="1"/>
  <c r="G4" i="1"/>
</calcChain>
</file>

<file path=xl/sharedStrings.xml><?xml version="1.0" encoding="utf-8"?>
<sst xmlns="http://schemas.openxmlformats.org/spreadsheetml/2006/main" count="14" uniqueCount="12">
  <si>
    <t>COSTO LORDO DIPENDENTE</t>
  </si>
  <si>
    <t>SPESA COMPLESSIVA (ONERI 41,57%)</t>
  </si>
  <si>
    <t>TRATTAMENTO ECONOMICO BASE</t>
  </si>
  <si>
    <t>TRATTAMENTO INTEGRATIVO</t>
  </si>
  <si>
    <t>IMPORTO LORDO DIPENDENTE</t>
  </si>
  <si>
    <t>TRATTAMENTO COMPLESSIVO</t>
  </si>
  <si>
    <t>TRATTAMENTO ECONOMICO BASE E INTEGRATIVO CEL - CCI 2020-2023</t>
  </si>
  <si>
    <t>SPESA COMPLESSIVA INTEGRATIVO (ONERI 41,57%)</t>
  </si>
  <si>
    <t>COSTO COMPLESSIVO ANNUO DEL TRATTAMENTO INTEGRATIVO IN BASE ALL'ORGANICO IN SERVIZIO (6 UNITA')</t>
  </si>
  <si>
    <t>COSTO COMPLESSIVO ANNUO TRATTAMENTO ECONOMICO BASE CCNL 19.04.2018 IN BASE ALL'ORGANICO IN SERVIZIO (6 UNITA')</t>
  </si>
  <si>
    <t>MONTE ORE BASE CONTR.</t>
  </si>
  <si>
    <t>COSTO COMPLESSIVO TRATTAMENTO ECONOMICO 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</si>
</sst>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5" fillId="0" borderId="0" xfId="0" applyNumberFormat="1" applyFont="1"/>
    <xf numFmtId="44" fontId="5" fillId="0" borderId="5" xfId="0" applyNumberFormat="1" applyFont="1" applyBorder="1"/>
    <xf numFmtId="4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topLeftCell="A2" zoomScale="120" zoomScaleNormal="120" workbookViewId="0">
      <selection activeCell="B17" sqref="B17"/>
    </sheetView>
  </sheetViews>
  <sheetFormatPr defaultRowHeight="15" x14ac:dyDescent="0.25"/>
  <cols>
    <col min="1" max="1" width="13.7109375" bestFit="1" customWidth="1"/>
    <col min="2" max="2" width="15.7109375" customWidth="1"/>
    <col min="3" max="3" width="14.28515625" customWidth="1"/>
    <col min="4" max="5" width="17.28515625" customWidth="1"/>
    <col min="6" max="6" width="13.140625" customWidth="1"/>
    <col min="7" max="7" width="15.28515625" customWidth="1"/>
    <col min="8" max="8" width="12.140625" customWidth="1"/>
    <col min="9" max="9" width="17.7109375" customWidth="1"/>
  </cols>
  <sheetData>
    <row r="1" spans="1:7" ht="24.75" customHeight="1" x14ac:dyDescent="0.25">
      <c r="A1" s="8" t="s">
        <v>6</v>
      </c>
      <c r="B1" s="9"/>
      <c r="C1" s="9"/>
      <c r="D1" s="9"/>
      <c r="E1" s="9"/>
      <c r="F1" s="9"/>
      <c r="G1" s="10"/>
    </row>
    <row r="2" spans="1:7" ht="71.25" customHeight="1" x14ac:dyDescent="0.25">
      <c r="A2" s="7" t="s">
        <v>2</v>
      </c>
      <c r="B2" s="7"/>
      <c r="C2" s="7"/>
      <c r="D2" s="11" t="s">
        <v>3</v>
      </c>
      <c r="E2" s="12"/>
      <c r="F2" s="7" t="s">
        <v>5</v>
      </c>
      <c r="G2" s="7"/>
    </row>
    <row r="3" spans="1:7" ht="48" x14ac:dyDescent="0.25">
      <c r="A3" s="1" t="s">
        <v>10</v>
      </c>
      <c r="B3" s="1" t="s">
        <v>0</v>
      </c>
      <c r="C3" s="1" t="s">
        <v>1</v>
      </c>
      <c r="D3" s="1" t="s">
        <v>4</v>
      </c>
      <c r="E3" s="1" t="s">
        <v>7</v>
      </c>
      <c r="F3" s="1" t="s">
        <v>0</v>
      </c>
      <c r="G3" s="1" t="s">
        <v>1</v>
      </c>
    </row>
    <row r="4" spans="1:7" x14ac:dyDescent="0.25">
      <c r="A4" s="2">
        <v>500</v>
      </c>
      <c r="B4" s="3">
        <f>33.5*A4</f>
        <v>16750</v>
      </c>
      <c r="C4" s="3">
        <f>(B4*41.57)/100+B4</f>
        <v>23712.974999999999</v>
      </c>
      <c r="D4" s="3">
        <f>F4-B4</f>
        <v>8375</v>
      </c>
      <c r="E4" s="3">
        <f>G4-C4</f>
        <v>11856.487500000003</v>
      </c>
      <c r="F4" s="3">
        <v>25125</v>
      </c>
      <c r="G4" s="3">
        <f>(F4*41.57)/100+F4</f>
        <v>35569.462500000001</v>
      </c>
    </row>
    <row r="6" spans="1:7" ht="15.75" thickBot="1" x14ac:dyDescent="0.3">
      <c r="A6" t="s">
        <v>9</v>
      </c>
    </row>
    <row r="7" spans="1:7" ht="15.75" thickBot="1" x14ac:dyDescent="0.3">
      <c r="A7" s="5">
        <f>C4*6</f>
        <v>142277.84999999998</v>
      </c>
    </row>
    <row r="8" spans="1:7" x14ac:dyDescent="0.25">
      <c r="A8" s="4"/>
    </row>
    <row r="9" spans="1:7" ht="15.75" thickBot="1" x14ac:dyDescent="0.3">
      <c r="A9" t="s">
        <v>8</v>
      </c>
    </row>
    <row r="10" spans="1:7" ht="15.75" thickBot="1" x14ac:dyDescent="0.3">
      <c r="A10" s="5">
        <f>E4*6</f>
        <v>71138.925000000017</v>
      </c>
    </row>
    <row r="12" spans="1:7" ht="15.75" thickBot="1" x14ac:dyDescent="0.3">
      <c r="A12" t="s">
        <v>11</v>
      </c>
    </row>
    <row r="13" spans="1:7" ht="15.75" thickBot="1" x14ac:dyDescent="0.3">
      <c r="A13" s="5">
        <f>A7+A10</f>
        <v>213416.77499999999</v>
      </c>
    </row>
    <row r="15" spans="1:7" x14ac:dyDescent="0.25">
      <c r="A15" s="6">
        <f>C4*8</f>
        <v>189703.8</v>
      </c>
      <c r="B15" s="6"/>
    </row>
    <row r="16" spans="1:7" x14ac:dyDescent="0.25">
      <c r="A16" s="6">
        <f>C4*6</f>
        <v>142277.84999999998</v>
      </c>
      <c r="B16" s="6">
        <f>A15-A16</f>
        <v>47425.950000000012</v>
      </c>
    </row>
  </sheetData>
  <mergeCells count="4">
    <mergeCell ref="A2:C2"/>
    <mergeCell ref="A1:G1"/>
    <mergeCell ref="F2:G2"/>
    <mergeCell ref="D2:E2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&amp;C&amp;"Arial,Grassetto"&amp;10SERVIZIO RECLUTAMENTO E GESTIONE PERSONALE TECNICO-AMMINISTRATIVO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IPOTESI INTEGRATIVO CEL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2021-02-26T17:49:25Z</dcterms:modified>
</cp:coreProperties>
</file>